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VMConverter\Users2$\iraguz\Documents\Za web\2023\Nova stranica\2024\"/>
    </mc:Choice>
  </mc:AlternateContent>
  <bookViews>
    <workbookView xWindow="28695" yWindow="-105" windowWidth="24225" windowHeight="13125"/>
  </bookViews>
  <sheets>
    <sheet name="Obrazac 8." sheetId="10" r:id="rId1"/>
  </sheets>
  <externalReferences>
    <externalReference r:id="rId2"/>
    <externalReference r:id="rId3"/>
    <externalReference r:id="rId4"/>
  </externalReferences>
  <definedNames>
    <definedName name="_xlnm._FilterDatabase" localSheetId="0" hidden="1">'Obrazac 8.'!$A$9:$J$280</definedName>
    <definedName name="AllData">!A1048516:K1048534,!A1048536:K1048539,!A1048541:K1048553,!A1048555:K1048558,!A1048560:K1048575,!A1:K17</definedName>
    <definedName name="bilans">#REF!</definedName>
    <definedName name="Bridge3Digit">'[1]COA GFSM ESA'!$A$2:$G$923</definedName>
    <definedName name="Bridge4Digit">'[1]COA GFSM ESA'!$B$2:$G$923</definedName>
    <definedName name="Bridge5Digit">'[1]COA GFSM ESA'!$C$2:$G$923</definedName>
    <definedName name="Bridge6Digit">'[1]COA GFSM ESA'!$D$2:$G$923</definedName>
    <definedName name="COA_ESA_GFSM_Exp">[2]COA_Exp_ESA_GFSM!$B$2:$K$500</definedName>
    <definedName name="COA_ESA_GFSM_Rev">[2]COA_Rev_ESA_GFSM!$B$2:$K$500</definedName>
    <definedName name="Codess">#REF!</definedName>
    <definedName name="CodeTable">#REF!</definedName>
    <definedName name="Exp_Codes">[1]ExpBridge!$A$1:$B$49</definedName>
    <definedName name="Exp_Data">[2]EXP!$B$2:$I$129</definedName>
    <definedName name="ExpBridge1">[3]ExpBridge!$A$1:$B$52</definedName>
    <definedName name="_xlnm.Print_Area" localSheetId="0">'Obrazac 8.'!$A$1:$J$299</definedName>
    <definedName name="_xlnm.Print_Area">'Obrazac 8.'!$A$1:$J$283</definedName>
    <definedName name="Rev_Codes">[1]RevBridge!$A$2:$B$110</definedName>
    <definedName name="RevBridge1">[3]RevBridge!$A$1:$B$107</definedName>
    <definedName name="T1_BA">'[2]T1-BA'!$B$7:$G$113</definedName>
    <definedName name="T2_BA">'[2]T2-BA'!$B$1:$G$79</definedName>
    <definedName name="T3_BA">'[2]T3-BA'!$B$1:$G$98</definedName>
    <definedName name="Tbl">#REF!</definedName>
    <definedName name="Unit">'[1]COA GFSM ESA'!$H$1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0" l="1"/>
  <c r="H262" i="10" l="1"/>
  <c r="G262" i="10"/>
  <c r="F262" i="10"/>
  <c r="H250" i="10"/>
  <c r="G250" i="10"/>
  <c r="F250" i="10"/>
  <c r="H238" i="10"/>
  <c r="G238" i="10"/>
  <c r="F238" i="10"/>
  <c r="H225" i="10"/>
  <c r="G225" i="10"/>
  <c r="F225" i="10"/>
  <c r="H213" i="10"/>
  <c r="G213" i="10"/>
  <c r="F213" i="10"/>
  <c r="H203" i="10"/>
  <c r="G203" i="10"/>
  <c r="F203" i="10"/>
  <c r="H195" i="10"/>
  <c r="G195" i="10"/>
  <c r="F195" i="10"/>
  <c r="H187" i="10"/>
  <c r="G187" i="10"/>
  <c r="F187" i="10"/>
  <c r="H170" i="10"/>
  <c r="H169" i="10" s="1"/>
  <c r="G170" i="10"/>
  <c r="G169" i="10" s="1"/>
  <c r="F170" i="10"/>
  <c r="F169" i="10" s="1"/>
  <c r="H133" i="10"/>
  <c r="G133" i="10"/>
  <c r="F133" i="10"/>
  <c r="H117" i="10"/>
  <c r="H116" i="10" s="1"/>
  <c r="G117" i="10"/>
  <c r="G116" i="10" s="1"/>
  <c r="F117" i="10"/>
  <c r="F116" i="10" s="1"/>
  <c r="H106" i="10"/>
  <c r="G106" i="10"/>
  <c r="F106" i="10"/>
  <c r="H103" i="10"/>
  <c r="G103" i="10"/>
  <c r="F103" i="10"/>
  <c r="F102" i="10" s="1"/>
  <c r="H80" i="10"/>
  <c r="G80" i="10"/>
  <c r="F80" i="10"/>
  <c r="H67" i="10"/>
  <c r="G67" i="10"/>
  <c r="F67" i="10"/>
  <c r="H48" i="10"/>
  <c r="G48" i="10"/>
  <c r="F48" i="10"/>
  <c r="H37" i="10"/>
  <c r="G37" i="10"/>
  <c r="F37" i="10"/>
  <c r="H35" i="10"/>
  <c r="G35" i="10"/>
  <c r="F35" i="10"/>
  <c r="H28" i="10"/>
  <c r="G28" i="10"/>
  <c r="F28" i="10"/>
  <c r="F23" i="10" s="1"/>
  <c r="H24" i="10"/>
  <c r="G24" i="10"/>
  <c r="H237" i="10" l="1"/>
  <c r="F132" i="10"/>
  <c r="F79" i="10"/>
  <c r="F22" i="10" s="1"/>
  <c r="F237" i="10"/>
  <c r="G23" i="10"/>
  <c r="H23" i="10"/>
  <c r="G102" i="10"/>
  <c r="G79" i="10" s="1"/>
  <c r="H132" i="10"/>
  <c r="H102" i="10"/>
  <c r="H79" i="10" s="1"/>
  <c r="G47" i="10"/>
  <c r="G237" i="10"/>
  <c r="G132" i="10"/>
  <c r="H47" i="10"/>
  <c r="F47" i="10"/>
  <c r="H115" i="10" l="1"/>
  <c r="G115" i="10"/>
  <c r="G22" i="10"/>
  <c r="G210" i="10"/>
  <c r="G235" i="10"/>
  <c r="G278" i="10"/>
  <c r="H22" i="10"/>
  <c r="H210" i="10"/>
  <c r="H235" i="10"/>
  <c r="H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I236" i="10"/>
  <c r="I212" i="10"/>
  <c r="I194" i="10"/>
  <c r="I274" i="10"/>
  <c r="I273" i="10"/>
  <c r="I270" i="10"/>
  <c r="I269" i="10"/>
  <c r="I261" i="10"/>
  <c r="I260" i="10"/>
  <c r="I257" i="10"/>
  <c r="I256" i="10"/>
  <c r="I253" i="10"/>
  <c r="I252" i="10"/>
  <c r="I248" i="10"/>
  <c r="I247" i="10"/>
  <c r="I244" i="10"/>
  <c r="I243" i="10"/>
  <c r="I231" i="10"/>
  <c r="I223" i="10"/>
  <c r="I219" i="10"/>
  <c r="I215" i="10"/>
  <c r="I207" i="10"/>
  <c r="I202" i="10"/>
  <c r="I198" i="10"/>
  <c r="I190" i="10"/>
  <c r="I184" i="10"/>
  <c r="I180" i="10"/>
  <c r="I176" i="10"/>
  <c r="I172" i="10"/>
  <c r="I166" i="10"/>
  <c r="I162" i="10"/>
  <c r="I158" i="10"/>
  <c r="I154" i="10"/>
  <c r="I150" i="10"/>
  <c r="I146" i="10"/>
  <c r="I142" i="10"/>
  <c r="I138" i="10"/>
  <c r="I134" i="10"/>
  <c r="I128" i="10"/>
  <c r="I124" i="10"/>
  <c r="I120" i="10"/>
  <c r="I114" i="10"/>
  <c r="I110" i="10"/>
  <c r="I105" i="10"/>
  <c r="I99" i="10"/>
  <c r="I95" i="10"/>
  <c r="I91" i="10"/>
  <c r="I87" i="10"/>
  <c r="I82" i="10"/>
  <c r="I192" i="10"/>
  <c r="I116" i="10"/>
  <c r="I37" i="10"/>
  <c r="I25" i="10"/>
  <c r="I30" i="10"/>
  <c r="I34" i="10"/>
  <c r="I40" i="10"/>
  <c r="I44" i="10"/>
  <c r="I50" i="10"/>
  <c r="I58" i="10"/>
  <c r="I62" i="10"/>
  <c r="I66" i="10"/>
  <c r="I71" i="10"/>
  <c r="I81" i="10"/>
  <c r="I86" i="10"/>
  <c r="I90" i="10"/>
  <c r="I94" i="10"/>
  <c r="I98" i="10"/>
  <c r="I104" i="10"/>
  <c r="I109" i="10"/>
  <c r="I113" i="10"/>
  <c r="I119" i="10"/>
  <c r="I123" i="10"/>
  <c r="I127" i="10"/>
  <c r="I131" i="10"/>
  <c r="I137" i="10"/>
  <c r="I141" i="10"/>
  <c r="I145" i="10"/>
  <c r="I149" i="10"/>
  <c r="I153" i="10"/>
  <c r="I157" i="10"/>
  <c r="I161" i="10"/>
  <c r="I165" i="10"/>
  <c r="I171" i="10"/>
  <c r="I175" i="10"/>
  <c r="I179" i="10"/>
  <c r="I183" i="10"/>
  <c r="I188" i="10"/>
  <c r="I197" i="10"/>
  <c r="I201" i="10"/>
  <c r="I206" i="10"/>
  <c r="I214" i="10"/>
  <c r="I218" i="10"/>
  <c r="I222" i="10"/>
  <c r="I26" i="10"/>
  <c r="I31" i="10"/>
  <c r="I36" i="10"/>
  <c r="I41" i="10"/>
  <c r="I45" i="10"/>
  <c r="I51" i="10"/>
  <c r="I55" i="10"/>
  <c r="I59" i="10"/>
  <c r="I63" i="10"/>
  <c r="I68" i="10"/>
  <c r="I72" i="10"/>
  <c r="I76" i="10"/>
  <c r="I232" i="10"/>
  <c r="I240" i="10"/>
  <c r="I29" i="10"/>
  <c r="I33" i="10"/>
  <c r="I39" i="10"/>
  <c r="I43" i="10"/>
  <c r="I49" i="10"/>
  <c r="I53" i="10"/>
  <c r="I57" i="10"/>
  <c r="I61" i="10"/>
  <c r="I264" i="10"/>
  <c r="I272" i="10"/>
  <c r="I276" i="10"/>
  <c r="I262" i="10"/>
  <c r="I83" i="10"/>
  <c r="I103" i="10"/>
  <c r="I170" i="10"/>
  <c r="I54" i="10"/>
  <c r="I75" i="10"/>
  <c r="I227" i="10"/>
  <c r="I239" i="10"/>
  <c r="I265" i="10"/>
  <c r="I277" i="10"/>
  <c r="I65" i="10"/>
  <c r="I70" i="10"/>
  <c r="I74" i="10"/>
  <c r="I78" i="10"/>
  <c r="I85" i="10"/>
  <c r="I89" i="10"/>
  <c r="I93" i="10"/>
  <c r="I97" i="10"/>
  <c r="I101" i="10"/>
  <c r="I108" i="10"/>
  <c r="I112" i="10"/>
  <c r="I118" i="10"/>
  <c r="I122" i="10"/>
  <c r="I126" i="10"/>
  <c r="I130" i="10"/>
  <c r="I136" i="10"/>
  <c r="I140" i="10"/>
  <c r="I144" i="10"/>
  <c r="I148" i="10"/>
  <c r="I152" i="10"/>
  <c r="I156" i="10"/>
  <c r="I160" i="10"/>
  <c r="I164" i="10"/>
  <c r="I168" i="10"/>
  <c r="I174" i="10"/>
  <c r="I178" i="10"/>
  <c r="I182" i="10"/>
  <c r="I186" i="10"/>
  <c r="I196" i="10"/>
  <c r="I200" i="10"/>
  <c r="I205" i="10"/>
  <c r="I209" i="10"/>
  <c r="I217" i="10"/>
  <c r="I221" i="10"/>
  <c r="I226" i="10"/>
  <c r="I230" i="10"/>
  <c r="I234" i="10"/>
  <c r="I242" i="10"/>
  <c r="I246" i="10"/>
  <c r="I251" i="10"/>
  <c r="I255" i="10"/>
  <c r="I259" i="10"/>
  <c r="I268" i="10"/>
  <c r="I27" i="10"/>
  <c r="I32" i="10"/>
  <c r="I38" i="10"/>
  <c r="I42" i="10"/>
  <c r="I46" i="10"/>
  <c r="I52" i="10"/>
  <c r="I56" i="10"/>
  <c r="I60" i="10"/>
  <c r="I64" i="10"/>
  <c r="I69" i="10"/>
  <c r="I73" i="10"/>
  <c r="I77" i="10"/>
  <c r="I84" i="10"/>
  <c r="I88" i="10"/>
  <c r="I92" i="10"/>
  <c r="I96" i="10"/>
  <c r="I100" i="10"/>
  <c r="I107" i="10"/>
  <c r="I111" i="10"/>
  <c r="I117" i="10"/>
  <c r="I121" i="10"/>
  <c r="I125" i="10"/>
  <c r="I129" i="10"/>
  <c r="I135" i="10"/>
  <c r="I139" i="10"/>
  <c r="I143" i="10"/>
  <c r="I147" i="10"/>
  <c r="I151" i="10"/>
  <c r="I155" i="10"/>
  <c r="I159" i="10"/>
  <c r="I163" i="10"/>
  <c r="I167" i="10"/>
  <c r="I173" i="10"/>
  <c r="I177" i="10"/>
  <c r="I181" i="10"/>
  <c r="I185" i="10"/>
  <c r="I189" i="10"/>
  <c r="I191" i="10"/>
  <c r="I199" i="10"/>
  <c r="I204" i="10"/>
  <c r="I208" i="10"/>
  <c r="I216" i="10"/>
  <c r="I220" i="10"/>
  <c r="I224" i="10"/>
  <c r="I229" i="10"/>
  <c r="I233" i="10"/>
  <c r="I241" i="10"/>
  <c r="I245" i="10"/>
  <c r="I249" i="10"/>
  <c r="I254" i="10"/>
  <c r="I258" i="10"/>
  <c r="I263" i="10"/>
  <c r="I267" i="10"/>
  <c r="I271" i="10"/>
  <c r="I275" i="10"/>
  <c r="I228" i="10"/>
  <c r="I266" i="10"/>
  <c r="F278" i="10"/>
  <c r="I250" i="10"/>
  <c r="I106" i="10"/>
  <c r="F115" i="10"/>
  <c r="F193" i="10" s="1"/>
  <c r="I187" i="10"/>
  <c r="F235" i="10"/>
  <c r="I235" i="10" s="1"/>
  <c r="I238" i="10"/>
  <c r="I28" i="10"/>
  <c r="I133" i="10"/>
  <c r="I24" i="10"/>
  <c r="I225" i="10"/>
  <c r="I203" i="10"/>
  <c r="I169" i="10"/>
  <c r="I35" i="10"/>
  <c r="I67" i="10"/>
  <c r="I48" i="10"/>
  <c r="I195" i="10"/>
  <c r="I80" i="10"/>
  <c r="I213" i="10"/>
  <c r="I102" i="10"/>
  <c r="F210" i="10"/>
  <c r="I237" i="10"/>
  <c r="I23" i="10"/>
  <c r="I132" i="10"/>
  <c r="I79" i="10"/>
  <c r="I47" i="10"/>
  <c r="J278" i="10" l="1"/>
  <c r="J235" i="10"/>
  <c r="H193" i="10"/>
  <c r="H211" i="10" s="1"/>
  <c r="H279" i="10" s="1"/>
  <c r="I278" i="10"/>
  <c r="F211" i="10"/>
  <c r="F279" i="10" s="1"/>
  <c r="J210" i="10"/>
  <c r="J115" i="10"/>
  <c r="I115" i="10"/>
  <c r="I22" i="10"/>
  <c r="I210" i="10"/>
  <c r="G193" i="10"/>
  <c r="G211" i="10" s="1"/>
  <c r="J22" i="10"/>
  <c r="J193" i="10" l="1"/>
  <c r="I193" i="10"/>
  <c r="I211" i="10"/>
  <c r="G279" i="10"/>
  <c r="J211" i="10"/>
  <c r="I279" i="10" l="1"/>
  <c r="J279" i="10"/>
</calcChain>
</file>

<file path=xl/sharedStrings.xml><?xml version="1.0" encoding="utf-8"?>
<sst xmlns="http://schemas.openxmlformats.org/spreadsheetml/2006/main" count="654" uniqueCount="417">
  <si>
    <t xml:space="preserve">PRIHODI I RASHODI  </t>
  </si>
  <si>
    <t>PRIHODI OD POREZA  (3+7+14+16+22+23+24+25)</t>
  </si>
  <si>
    <t>Porezi na dobit pojedinaca i preduzeća (4+5+6)</t>
  </si>
  <si>
    <t>D.51A</t>
  </si>
  <si>
    <t>Porezi na dobit pojedinaca (zaostale uplate poreza)</t>
  </si>
  <si>
    <t>D.51B</t>
  </si>
  <si>
    <t>Porezi na dobit preduzeća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</si>
  <si>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</si>
  <si>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>Doprinosi za socijalnu zaštitu (7=8)</t>
  </si>
  <si>
    <t xml:space="preserve">Doprinosi za socijalnu zaštitu </t>
  </si>
  <si>
    <t>D.613</t>
  </si>
  <si>
    <t>D.611</t>
  </si>
  <si>
    <t>D.613C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</si>
  <si>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</si>
  <si>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</si>
  <si>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>D.29C</t>
  </si>
  <si>
    <t>Porezi na plaću (zaostale uplate poreza)</t>
  </si>
  <si>
    <t>Porez na imovinu (16=17)</t>
  </si>
  <si>
    <t xml:space="preserve">Porez na imovinu </t>
  </si>
  <si>
    <t>D.59A</t>
  </si>
  <si>
    <t xml:space="preserve">    Stalni  porezi na imovinu*</t>
  </si>
  <si>
    <t>D.91A</t>
  </si>
  <si>
    <t xml:space="preserve">    Porez na nasljeđe i darove*</t>
  </si>
  <si>
    <t>D.214C</t>
  </si>
  <si>
    <t xml:space="preserve">   Porez na financijske i kapitalne transakcije*</t>
  </si>
  <si>
    <t>D.29A</t>
  </si>
  <si>
    <t xml:space="preserve">   Ostali porezi na imovinu*</t>
  </si>
  <si>
    <t>D.2122C</t>
  </si>
  <si>
    <t>Domaći porezi na dobra i usluge</t>
  </si>
  <si>
    <t xml:space="preserve">Porezi na dohodak </t>
  </si>
  <si>
    <t>D.211</t>
  </si>
  <si>
    <t>Prihodi od indirektnih poreza</t>
  </si>
  <si>
    <t>D.59F</t>
  </si>
  <si>
    <t xml:space="preserve">Ostali porezi </t>
  </si>
  <si>
    <t>NEPOREZNI PRIHODI  (27+46+56+57)</t>
  </si>
  <si>
    <t>Prihodi od poduzetničkih aktivnosti i imovine i prihodi od pozitivnih kursnih razlika (28+34+36+37+38+39+45)</t>
  </si>
  <si>
    <t>Prihodi od nefin.javnih preduzeća i fin. Institucija</t>
  </si>
  <si>
    <t>D.42R</t>
  </si>
  <si>
    <t>D.45R</t>
  </si>
  <si>
    <t>P.11</t>
  </si>
  <si>
    <t>D.759R</t>
  </si>
  <si>
    <t>3214.2</t>
  </si>
  <si>
    <t>F.42</t>
  </si>
  <si>
    <t xml:space="preserve">Ostali prihodi od imovine </t>
  </si>
  <si>
    <t>D.41R</t>
  </si>
  <si>
    <t>Kamate i dividende primljene od pozajmica i učešća u kapitalu</t>
  </si>
  <si>
    <t>Naknade primljene od pozajmica i učešća u kapitalu</t>
  </si>
  <si>
    <t>K.72</t>
  </si>
  <si>
    <t xml:space="preserve"> Prihodi od pozitivnih kursnih razlika</t>
  </si>
  <si>
    <t xml:space="preserve">Prihodi od privatizacije </t>
  </si>
  <si>
    <t>311.2</t>
  </si>
  <si>
    <t>P.51G</t>
  </si>
  <si>
    <t>3215.2</t>
  </si>
  <si>
    <t>F.512</t>
  </si>
  <si>
    <t>P.131B</t>
  </si>
  <si>
    <t>Prihodi po osnovu premije i provizije za izdatu garanciju</t>
  </si>
  <si>
    <t>Naknade i takse i prihodi od pružanja javnih usluga (47+48+49+50+51+52+53)</t>
  </si>
  <si>
    <t>D.29H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</si>
  <si>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</si>
  <si>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</si>
  <si>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</si>
  <si>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</si>
  <si>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</si>
  <si>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</si>
  <si>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>D.99R</t>
  </si>
  <si>
    <t xml:space="preserve">Neplanirane uplate-prihodi </t>
  </si>
  <si>
    <t>D.75</t>
  </si>
  <si>
    <t>Novčane kazne</t>
  </si>
  <si>
    <t>Prihodi po osnovu zaostalih obaveza</t>
  </si>
  <si>
    <t>D.74R</t>
  </si>
  <si>
    <t>Primljeni tekući transferi od inostranih Vlada</t>
  </si>
  <si>
    <t>D.7R_S212</t>
  </si>
  <si>
    <t xml:space="preserve">Primljeni tekući transferi od međunarodnih organizacija  </t>
  </si>
  <si>
    <t xml:space="preserve">Primljeni tekući transferi od ostalnih nivoa vlasti </t>
  </si>
  <si>
    <t>D.7R_S13</t>
  </si>
  <si>
    <t xml:space="preserve">    Gradovi*</t>
  </si>
  <si>
    <t xml:space="preserve">    Općine*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</si>
  <si>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</si>
  <si>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</si>
  <si>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</si>
  <si>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</si>
  <si>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>xxxxx</t>
  </si>
  <si>
    <t xml:space="preserve">Donacije </t>
  </si>
  <si>
    <t xml:space="preserve">Primljeni kapitalni transferi od inostranih vlada i međunarodnih organizacija (83+84) </t>
  </si>
  <si>
    <t>D.9R_S2</t>
  </si>
  <si>
    <t>Primljeni kapitalni  transferi  od inostranih vlada</t>
  </si>
  <si>
    <t>D.9R_S212</t>
  </si>
  <si>
    <t>Primljeni kapitalni transferi od međunarodnih organizacija</t>
  </si>
  <si>
    <t>Kapitalni transferi od ostalih nivoa vlasti i fondova (r.br. 86)</t>
  </si>
  <si>
    <t>Kapitalni transferi od ostalih nivoa vlasti</t>
  </si>
  <si>
    <t>D.9R_S13</t>
  </si>
  <si>
    <t xml:space="preserve">    Primljeni transferi od Države*</t>
  </si>
  <si>
    <t xml:space="preserve">   Primljeni transferi od Federacije*</t>
  </si>
  <si>
    <t xml:space="preserve">   Primljeni transferi od Republike Srpske*</t>
  </si>
  <si>
    <t xml:space="preserve">    Primljeni transferi od kantona*</t>
  </si>
  <si>
    <t xml:space="preserve">    Primljeni transferi od gradova*</t>
  </si>
  <si>
    <t xml:space="preserve">    Primljeni transferi od općina*</t>
  </si>
  <si>
    <t>D.92R</t>
  </si>
  <si>
    <t>Kapitalni transferi od nevladinih izvora</t>
  </si>
  <si>
    <t>R A S H O D I   (95+109+111+166+171)</t>
  </si>
  <si>
    <t>611000; 612000</t>
  </si>
  <si>
    <t>Plaće, naknade troškova zaposlenih i doprinosi  (96+108)</t>
  </si>
  <si>
    <t>D.11P</t>
  </si>
  <si>
    <t>Plaće i  naknade troškova zaposlenih (97+102)</t>
  </si>
  <si>
    <t>Bruto plaće i naknade plaća</t>
  </si>
  <si>
    <t xml:space="preserve">     Doprinosi na teret zaposlenih*</t>
  </si>
  <si>
    <t>Naknade troškova zaposlenih</t>
  </si>
  <si>
    <t>D.623</t>
  </si>
  <si>
    <t>D.12P</t>
  </si>
  <si>
    <t xml:space="preserve">Doprinosi poslodavca </t>
  </si>
  <si>
    <t>P.2</t>
  </si>
  <si>
    <t>Izdaci za materijal, sitan inventar i usluge</t>
  </si>
  <si>
    <t>D.41P</t>
  </si>
  <si>
    <t>Tekući  transferi i drugi tekući rashodi (113+130+142+143+144+145+146+147)</t>
  </si>
  <si>
    <t xml:space="preserve">Tekući transferi drugim nivoima  vlasti </t>
  </si>
  <si>
    <t>D.7P_S13</t>
  </si>
  <si>
    <t xml:space="preserve">    Federacija*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</si>
  <si>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</si>
  <si>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</si>
  <si>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</si>
  <si>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</si>
  <si>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</si>
  <si>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</si>
  <si>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>xxxxxx</t>
  </si>
  <si>
    <t xml:space="preserve">Tekući transferi pojedincima </t>
  </si>
  <si>
    <t xml:space="preserve">614233
</t>
  </si>
  <si>
    <t>D.73P</t>
  </si>
  <si>
    <t>D.9P</t>
  </si>
  <si>
    <t>D.622</t>
  </si>
  <si>
    <t xml:space="preserve">   Transferi pojedincima na području zdravstvenog osiguranja*</t>
  </si>
  <si>
    <t xml:space="preserve">Tekući transferi neprofitnim organizacijama                                  </t>
  </si>
  <si>
    <t>Subvencije javnim preduzećima</t>
  </si>
  <si>
    <t>D.3P</t>
  </si>
  <si>
    <t>Subvencije privatnim preduzećima i poduzetnicima</t>
  </si>
  <si>
    <t xml:space="preserve">Subvencije finansijskim institucijama </t>
  </si>
  <si>
    <t>D.74P</t>
  </si>
  <si>
    <t xml:space="preserve">Tekući transferi u  inostranstvo </t>
  </si>
  <si>
    <t>D.75P</t>
  </si>
  <si>
    <t>Drugi  tekući rashodi</t>
  </si>
  <si>
    <t>Kapitalni transferi (149+160+161+162+163+164+165)</t>
  </si>
  <si>
    <t>Kapitalni transferi drugim nivoima vlasti</t>
  </si>
  <si>
    <t>D.9P_S13</t>
  </si>
  <si>
    <t xml:space="preserve">   Kaptialni transfer za kantonalne zavode zdravstvenog osiguranja*</t>
  </si>
  <si>
    <t xml:space="preserve">    Kapitalni transferi drugim javnim fondovima*</t>
  </si>
  <si>
    <t>Kapitalni transferi pojedincima</t>
  </si>
  <si>
    <t>Kapitalni transferi neprofitnim organizacijama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</si>
  <si>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</si>
  <si>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</si>
  <si>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</si>
  <si>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D.9P_S2</t>
  </si>
  <si>
    <t>Kapitalni transferi u inostranstvo</t>
  </si>
  <si>
    <t>Izdaci za kamate (167+...........+170)</t>
  </si>
  <si>
    <t>Kamate na pozajmice primljene kroz državu</t>
  </si>
  <si>
    <t>Izdaci za inostrane kamate</t>
  </si>
  <si>
    <t>Kamate na domaće pozajmljivanje</t>
  </si>
  <si>
    <t xml:space="preserve">Izdaci za kamate vezane za dug po izdatim garancijama </t>
  </si>
  <si>
    <t>Tekuća budžetska rezerva</t>
  </si>
  <si>
    <t>TEKUĆI SUFICIT (TEKUĆI DEFICIT)  (1 minus 94)</t>
  </si>
  <si>
    <t>TRANSAKCIJE U STALNIM SREDSTVIMA</t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</si>
  <si>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</si>
  <si>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</si>
  <si>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</si>
  <si>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</si>
  <si>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</si>
  <si>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</si>
  <si>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>312.2</t>
  </si>
  <si>
    <t>P.52</t>
  </si>
  <si>
    <t>Primici od prodaje federalnih robnih rezervi</t>
  </si>
  <si>
    <t xml:space="preserve">Ostali kapitalni primici </t>
  </si>
  <si>
    <t>314.1</t>
  </si>
  <si>
    <t>NP</t>
  </si>
  <si>
    <t>Nabavka zemljišta, šuma i višegodišnjih zasada</t>
  </si>
  <si>
    <t>311.1</t>
  </si>
  <si>
    <t>Nabavka građevina</t>
  </si>
  <si>
    <t>Nabavka opreme</t>
  </si>
  <si>
    <t>Nabavka ostalih stalnih sredstava</t>
  </si>
  <si>
    <t>Nabavka stalnih sredstava u obliku prava</t>
  </si>
  <si>
    <t>Rekonstrukcija i investicijsko održavanje</t>
  </si>
  <si>
    <t>NETO POZAJMLJIVANJE (NETO ZADUŽIVANJE )= UKUPAN DEFICIT/SUFICIT ( 172 minus 189 )</t>
  </si>
  <si>
    <t>TRANSAKCIJE U FINANSIJSKOJ IMOVINI</t>
  </si>
  <si>
    <t>Primici od privatizacije preduzeća</t>
  </si>
  <si>
    <t>Primici od privatizacije  banaka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</si>
  <si>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</si>
  <si>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</si>
  <si>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</si>
  <si>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</si>
  <si>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</si>
  <si>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Primljene otplate od ostalih vidova domaćeg pozajmljivanja </t>
  </si>
  <si>
    <t xml:space="preserve">  Otplate od pozajmljivanja finansijskim institucijama*</t>
  </si>
  <si>
    <t xml:space="preserve">  Otplate od ostalih domaćih pozajmljivanja*</t>
  </si>
  <si>
    <t>3224.2</t>
  </si>
  <si>
    <t xml:space="preserve">Primljene otplate od pozajmljivanja u inostranstvo </t>
  </si>
  <si>
    <t>IZDACI ZA FINANSIJSKU IMOVINU (205+206+207+208+209+210+213)</t>
  </si>
  <si>
    <t>3214.1</t>
  </si>
  <si>
    <t>Pozajmljivanje drugim nivoima vlasti</t>
  </si>
  <si>
    <t>Pozajmljivanje pojedincima i neprofitnim organizacijama i privatnim preduzećima</t>
  </si>
  <si>
    <t>Pozajmljivanje javnim preduzećima</t>
  </si>
  <si>
    <t>3215.1</t>
  </si>
  <si>
    <t>Izdaci za kupovinu dionica javnih preduzeća</t>
  </si>
  <si>
    <t xml:space="preserve">Izdaci za kupovinu dionica privatnih preduzeća i učešće u zajedničkim ulaganjima </t>
  </si>
  <si>
    <t>Ostala domaća pozajmljivanja</t>
  </si>
  <si>
    <t>3224.1</t>
  </si>
  <si>
    <t xml:space="preserve">Pozajmljivanje u inostranstvo </t>
  </si>
  <si>
    <t>TRANSAKCIJE U FINANSIJSKIM OBAVEZAMA</t>
  </si>
  <si>
    <t>PRIMICI OD ZADUŽIVANJA (217+229)</t>
  </si>
  <si>
    <t>Primici od dugoročnog zaduživanja (218+219+220)</t>
  </si>
  <si>
    <t>3314.1</t>
  </si>
  <si>
    <t xml:space="preserve">Zajmovi primljeni kroz državu </t>
  </si>
  <si>
    <t>3324.1</t>
  </si>
  <si>
    <t>F.32</t>
  </si>
  <si>
    <t xml:space="preserve">Primici od inostranog zaduživanja           </t>
  </si>
  <si>
    <t xml:space="preserve">Primici od domaćeg zaduživanja           </t>
  </si>
  <si>
    <t>3313.1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</si>
  <si>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</si>
  <si>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</si>
  <si>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</si>
  <si>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</si>
  <si>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</si>
  <si>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(230+231+232)</t>
  </si>
  <si>
    <t>F.41</t>
  </si>
  <si>
    <t>F.31</t>
  </si>
  <si>
    <t xml:space="preserve">    Primici od prodaje trezorskih zapisa*</t>
  </si>
  <si>
    <t>IZDACI ZA OTPLATE DUGOVA  (242+243+244+254+255+256)</t>
  </si>
  <si>
    <t>3314.2</t>
  </si>
  <si>
    <t>Otplate dugova primljenih kroz državu</t>
  </si>
  <si>
    <t>3324.2</t>
  </si>
  <si>
    <t>Vanjske otplate</t>
  </si>
  <si>
    <t>Otplate domaćeg pozajmljivanja</t>
  </si>
  <si>
    <t>3313.2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</si>
  <si>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</si>
  <si>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</si>
  <si>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</si>
  <si>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</si>
  <si>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 xml:space="preserve">Otplata unutrašnjeg duga </t>
  </si>
  <si>
    <t>Otplata duga po izdanim garancijama</t>
  </si>
  <si>
    <t>3318.2</t>
  </si>
  <si>
    <t>F.89</t>
  </si>
  <si>
    <t>Otkup duga</t>
  </si>
  <si>
    <t>UKUPAN FINANSIJSKI REZULTAT (190+214+257)</t>
  </si>
  <si>
    <t>141A</t>
  </si>
  <si>
    <t>31.1</t>
  </si>
  <si>
    <t>31.2</t>
  </si>
  <si>
    <t>Bosna i Hercegovina</t>
  </si>
  <si>
    <t>Federacija Bosne i Hercegovine</t>
  </si>
  <si>
    <t>Obrazac 8.</t>
  </si>
  <si>
    <t>Pregled prihoda, primitaka, rashoda i izdataka po ekonomskim kategorijama</t>
  </si>
  <si>
    <t>Tabela 1.</t>
  </si>
  <si>
    <t>Red.br.</t>
  </si>
  <si>
    <t>GFS kod</t>
  </si>
  <si>
    <t>Ekon.        kod</t>
  </si>
  <si>
    <t>O  P  I  S</t>
  </si>
  <si>
    <t xml:space="preserve">Budžet/
finansijski plan - izmjene i dopune </t>
  </si>
  <si>
    <t>Ostvareni kumulativni iznos u izvještajnom periodu</t>
  </si>
  <si>
    <t>Ostvareni kumulativni iznos istog perioda prethodne god.</t>
  </si>
  <si>
    <t>Procenat  2/1
 x 100</t>
  </si>
  <si>
    <t>Procenat  2/3
 x 100</t>
  </si>
  <si>
    <t xml:space="preserve">A. </t>
  </si>
  <si>
    <t>UKUPNI   P R I H O D I   (2+26+58)</t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</si>
  <si>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</si>
  <si>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</si>
  <si>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</si>
  <si>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</si>
  <si>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</si>
  <si>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</si>
  <si>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</si>
  <si>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</si>
  <si>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</si>
  <si>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</si>
  <si>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</si>
  <si>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</si>
  <si>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</si>
  <si>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</si>
  <si>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</si>
  <si>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</si>
  <si>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</si>
  <si>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</si>
  <si>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</si>
  <si>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</si>
  <si>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</si>
  <si>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t xml:space="preserve">B. </t>
  </si>
  <si>
    <t>C.</t>
  </si>
  <si>
    <t xml:space="preserve">D. </t>
  </si>
  <si>
    <t>BROJ ZAPOSLENIH</t>
  </si>
  <si>
    <t>Obrazac 8. (tabela2. )</t>
  </si>
  <si>
    <t>321.2</t>
  </si>
  <si>
    <t>ESAkod</t>
  </si>
  <si>
    <t>D.51</t>
  </si>
  <si>
    <t>D.61R</t>
  </si>
  <si>
    <t>D.7RA</t>
  </si>
  <si>
    <t>D.7RB</t>
  </si>
  <si>
    <t>D.9R</t>
  </si>
  <si>
    <t>D.623*</t>
  </si>
  <si>
    <t>D7P_S13</t>
  </si>
  <si>
    <t>D.4P_S13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</si>
  <si>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</si>
  <si>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</si>
  <si>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</si>
  <si>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t xml:space="preserve">    Prihodi od finansijske i nematerijalne imovine*</t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</si>
  <si>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</si>
  <si>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</si>
  <si>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</si>
  <si>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t xml:space="preserve">    Povrat anuiteta od krajnjih korisnika za otplatu kredita* </t>
  </si>
  <si>
    <t>3111.2</t>
  </si>
  <si>
    <t>PRIMLJENI TEKUĆI I KAPITALNI TRANSFERI I DONACIJE (59+62+78+81)</t>
  </si>
  <si>
    <t xml:space="preserve">Primljeni tekući transferi od inostranih vlada i međunarodnih organizacija  (60+61) 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</si>
  <si>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</si>
  <si>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</si>
  <si>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</si>
  <si>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</si>
  <si>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</si>
  <si>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</si>
  <si>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Primljeni namjenski transferi od rugih nivoa vlasti*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</si>
  <si>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</si>
  <si>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</si>
  <si>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</si>
  <si>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</si>
  <si>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</si>
  <si>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t>Kapitalni transferi  ( 82+85+93 )</t>
  </si>
  <si>
    <t>2731*</t>
  </si>
  <si>
    <t xml:space="preserve">  Zatezne kamate i  troškovi spora*</t>
  </si>
  <si>
    <t>Tekući i kapitalni transferi  ( 112+148 )</t>
  </si>
  <si>
    <r>
      <t xml:space="preserve">   Država</t>
    </r>
    <r>
      <rPr>
        <i/>
        <sz val="12"/>
        <rFont val="Arial"/>
        <family val="2"/>
        <charset val="238"/>
      </rPr>
      <t>*</t>
    </r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</si>
  <si>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</si>
  <si>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</si>
  <si>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</si>
  <si>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</si>
  <si>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</si>
  <si>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Tekući transferi za PIO/MIO*</t>
  </si>
  <si>
    <t xml:space="preserve">    Transfer za Federalni zavod za zapošljavanje*</t>
  </si>
  <si>
    <t xml:space="preserve">   Transfer za kantonalne službe za zapošljavanje*</t>
  </si>
  <si>
    <t>27*</t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</si>
  <si>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</si>
  <si>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</si>
  <si>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</si>
  <si>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</si>
  <si>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</si>
  <si>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</si>
  <si>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t>Kapitalni transferi drugim nivoima vlasti  (r.br.150 )</t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</si>
  <si>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</si>
  <si>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</si>
  <si>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</si>
  <si>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</si>
  <si>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</si>
  <si>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</si>
  <si>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   Kapitalni transfer za Zavod zdravstvenog osiguranja i reosiguranja FBiH*</t>
  </si>
  <si>
    <t>IZDACI ZA NABAVKU STALNIH SREDSTAVA (183+…..+188)</t>
  </si>
  <si>
    <t>NETO NABAVKA STALNIH SREDSTAVA                          (182 minus 174)</t>
  </si>
  <si>
    <t>PRIMICI OD FINANSIJSKE IMOVINE (193+194+195+196+197+198+199+200+203)</t>
  </si>
  <si>
    <t>322.1</t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</si>
  <si>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</si>
  <si>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</si>
  <si>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NETO POVEĆANJE (SMANJENJE) FINANSIJSKE IMOVINE (192minus 204)</t>
  </si>
  <si>
    <t xml:space="preserve">    Primici zaduživanja od budžeta drugih nivoa vlasti*</t>
  </si>
  <si>
    <t>NETO ZADUŽIVANJE (NETO OTPLATE DUGOVA)               (216 minus 241)</t>
  </si>
  <si>
    <t>2821C</t>
  </si>
  <si>
    <t>2821B</t>
  </si>
  <si>
    <t>Porezi na plaću i radnu snagu (14=15)</t>
  </si>
  <si>
    <t>R.b</t>
  </si>
  <si>
    <t>ESA</t>
  </si>
  <si>
    <t>GFS</t>
  </si>
  <si>
    <t>Ek.kod</t>
  </si>
  <si>
    <t>Stanje na početku izvještajnog perioda</t>
  </si>
  <si>
    <t>Stanje na kraju izvještajnog perioda</t>
  </si>
  <si>
    <t>022111</t>
  </si>
  <si>
    <t xml:space="preserve">Gotovina, kratkoročna potraživanja i razgraničenja </t>
  </si>
  <si>
    <t>AF.21</t>
  </si>
  <si>
    <t>Novčana sredstavi plemeniti metali</t>
  </si>
  <si>
    <t>AF.3</t>
  </si>
  <si>
    <t>Vrijednosni papiri</t>
  </si>
  <si>
    <t>AF.89</t>
  </si>
  <si>
    <t>Kratkoročna potraživanja</t>
  </si>
  <si>
    <t>AF.31</t>
  </si>
  <si>
    <t>Kratkoročni plasmani</t>
  </si>
  <si>
    <t>Kratkoročne obaveze i razgraničenja</t>
  </si>
  <si>
    <t>Kratkoročne tekuće obaveze</t>
  </si>
  <si>
    <t>Obaveze prema radnicima</t>
  </si>
  <si>
    <t>Kratkorična razgraničenja</t>
  </si>
  <si>
    <t>Dugoročne obaveze i razgraničenja</t>
  </si>
  <si>
    <t>Ostale dugoročne obaveze</t>
  </si>
  <si>
    <t>Dugoročna razgraničenja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</si>
  <si>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</si>
  <si>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</si>
  <si>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</si>
  <si>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</si>
  <si>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</si>
  <si>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</si>
  <si>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</si>
  <si>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</si>
  <si>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</si>
  <si>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</si>
  <si>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</si>
  <si>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</si>
  <si>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</si>
  <si>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</si>
  <si>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</si>
  <si>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Financijski i obr. Odnosi s drugim povezanim
 jedinicama</t>
  </si>
  <si>
    <t> AF.3</t>
  </si>
  <si>
    <t> 6213</t>
  </si>
  <si>
    <t> AF.8</t>
  </si>
  <si>
    <t> 6318</t>
  </si>
  <si>
    <t>  6318</t>
  </si>
  <si>
    <t>Nadležno ministarstvo: __________________________________</t>
  </si>
  <si>
    <t>djelatnosti:___________________</t>
  </si>
  <si>
    <t>Organizacijski broj:______________</t>
  </si>
  <si>
    <t>Potrošačka jedinica - glava______________________________</t>
  </si>
  <si>
    <t>Fukcionalni kod:________________</t>
  </si>
  <si>
    <t>Opština: ______________________________________________</t>
  </si>
  <si>
    <t>Fond:_________</t>
  </si>
  <si>
    <t>Djelatnost po standardnoj klasifikaciji: _____________________</t>
  </si>
  <si>
    <t>Pojedinačni obrasci:_____________</t>
  </si>
  <si>
    <t>Konsolidovani obrasci:___________</t>
  </si>
  <si>
    <t>Period izvještavanja: od           do           godine</t>
  </si>
  <si>
    <t xml:space="preserve">Primljeni transferi od ostalih nivoa vlasti i fondova </t>
  </si>
  <si>
    <t>Dugoročni depoziti</t>
  </si>
  <si>
    <t>Depoziti kod banaka</t>
  </si>
  <si>
    <t>Šifra po kvalifikacionoj</t>
  </si>
  <si>
    <t>O P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</si>
</sst>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$-1009]#,##0.00;\-[$$-1009]#,##0.00"/>
  </numFmts>
  <fonts count="40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color indexed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</font>
    <font>
      <i/>
      <sz val="9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"/>
      <name val="Arial"/>
      <family val="2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5" fillId="0" borderId="0"/>
    <xf numFmtId="0" fontId="6" fillId="0" borderId="0"/>
    <xf numFmtId="165" fontId="7" fillId="0" borderId="0"/>
    <xf numFmtId="165" fontId="9" fillId="0" borderId="0"/>
    <xf numFmtId="0" fontId="9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>
      <alignment vertical="center"/>
    </xf>
    <xf numFmtId="0" fontId="36" fillId="0" borderId="0"/>
    <xf numFmtId="0" fontId="10" fillId="0" borderId="0"/>
    <xf numFmtId="0" fontId="10" fillId="0" borderId="0"/>
    <xf numFmtId="0" fontId="19" fillId="0" borderId="0"/>
    <xf numFmtId="0" fontId="2" fillId="0" borderId="0"/>
    <xf numFmtId="165" fontId="1" fillId="0" borderId="0"/>
    <xf numFmtId="0" fontId="1" fillId="0" borderId="0"/>
    <xf numFmtId="0" fontId="9" fillId="0" borderId="0"/>
  </cellStyleXfs>
  <cellXfs count="258">
    <xf numFmtId="0" fontId="0" fillId="0" borderId="0" xfId="0"/>
    <xf numFmtId="0" fontId="33" fillId="0" borderId="0" xfId="8" applyFont="1" applyFill="1" applyAlignment="1">
      <alignment horizontal="left" vertical="top"/>
    </xf>
    <xf numFmtId="0" fontId="12" fillId="0" borderId="0" xfId="8" applyFont="1" applyFill="1" applyAlignment="1">
      <alignment horizontal="left" vertical="top"/>
    </xf>
    <xf numFmtId="0" fontId="20" fillId="2" borderId="5" xfId="10" applyFont="1" applyFill="1" applyBorder="1" applyAlignment="1">
      <alignment horizontal="center" vertical="center" wrapText="1"/>
    </xf>
    <xf numFmtId="0" fontId="21" fillId="2" borderId="5" xfId="10" applyFont="1" applyFill="1" applyBorder="1" applyAlignment="1">
      <alignment vertical="top"/>
    </xf>
    <xf numFmtId="0" fontId="20" fillId="2" borderId="5" xfId="10" applyFont="1" applyFill="1" applyBorder="1" applyAlignment="1">
      <alignment horizontal="center" vertical="center"/>
    </xf>
    <xf numFmtId="0" fontId="13" fillId="2" borderId="5" xfId="10" applyFont="1" applyFill="1" applyBorder="1" applyAlignment="1">
      <alignment horizontal="center" vertical="center"/>
    </xf>
    <xf numFmtId="0" fontId="13" fillId="2" borderId="6" xfId="10" applyFont="1" applyFill="1" applyBorder="1" applyAlignment="1">
      <alignment horizontal="center" vertical="center"/>
    </xf>
    <xf numFmtId="0" fontId="13" fillId="2" borderId="7" xfId="10" applyFont="1" applyFill="1" applyBorder="1" applyAlignment="1">
      <alignment horizontal="center" vertical="center"/>
    </xf>
    <xf numFmtId="0" fontId="9" fillId="0" borderId="0" xfId="10" applyFont="1" applyAlignment="1">
      <alignment vertical="top"/>
    </xf>
    <xf numFmtId="0" fontId="13" fillId="0" borderId="0" xfId="10" applyFont="1" applyAlignment="1">
      <alignment vertical="top"/>
    </xf>
    <xf numFmtId="0" fontId="9" fillId="0" borderId="0" xfId="10" applyFont="1" applyBorder="1" applyAlignment="1">
      <alignment vertical="top"/>
    </xf>
    <xf numFmtId="0" fontId="4" fillId="0" borderId="0" xfId="10" applyFont="1" applyAlignment="1">
      <alignment vertical="top"/>
    </xf>
    <xf numFmtId="0" fontId="20" fillId="0" borderId="5" xfId="10" applyFont="1" applyFill="1" applyBorder="1" applyAlignment="1">
      <alignment horizontal="center" vertical="center" wrapText="1"/>
    </xf>
    <xf numFmtId="0" fontId="20" fillId="0" borderId="5" xfId="10" applyFont="1" applyFill="1" applyBorder="1" applyAlignment="1">
      <alignment horizontal="center" vertical="center"/>
    </xf>
    <xf numFmtId="0" fontId="20" fillId="0" borderId="5" xfId="10" applyFont="1" applyBorder="1" applyAlignment="1">
      <alignment horizontal="center" vertical="center" wrapText="1"/>
    </xf>
    <xf numFmtId="0" fontId="21" fillId="0" borderId="5" xfId="10" applyFont="1" applyFill="1" applyBorder="1" applyAlignment="1">
      <alignment vertical="top"/>
    </xf>
    <xf numFmtId="0" fontId="21" fillId="2" borderId="5" xfId="10" applyFont="1" applyFill="1" applyBorder="1" applyAlignment="1">
      <alignment horizontal="center" vertical="top"/>
    </xf>
    <xf numFmtId="0" fontId="21" fillId="0" borderId="5" xfId="10" applyFont="1" applyFill="1" applyBorder="1" applyAlignment="1">
      <alignment horizontal="center" vertical="top" wrapText="1"/>
    </xf>
    <xf numFmtId="0" fontId="21" fillId="0" borderId="5" xfId="10" applyFont="1" applyFill="1" applyBorder="1" applyAlignment="1">
      <alignment horizontal="center" vertical="top"/>
    </xf>
    <xf numFmtId="0" fontId="20" fillId="0" borderId="5" xfId="10" applyFont="1" applyBorder="1" applyAlignment="1">
      <alignment horizontal="center" vertical="top"/>
    </xf>
    <xf numFmtId="0" fontId="20" fillId="2" borderId="5" xfId="7" applyFont="1" applyFill="1" applyBorder="1" applyAlignment="1">
      <alignment horizontal="center" vertical="center"/>
    </xf>
    <xf numFmtId="0" fontId="14" fillId="3" borderId="5" xfId="7" applyFont="1" applyFill="1" applyBorder="1" applyAlignment="1">
      <alignment horizontal="left" vertical="center" wrapText="1"/>
    </xf>
    <xf numFmtId="0" fontId="20" fillId="3" borderId="3" xfId="10" applyFont="1" applyFill="1" applyBorder="1" applyAlignment="1">
      <alignment horizontal="left" vertical="center" wrapText="1"/>
    </xf>
    <xf numFmtId="3" fontId="9" fillId="0" borderId="0" xfId="10" applyNumberFormat="1" applyFont="1" applyAlignment="1">
      <alignment vertical="top"/>
    </xf>
    <xf numFmtId="0" fontId="20" fillId="0" borderId="3" xfId="10" applyFont="1" applyFill="1" applyBorder="1" applyAlignment="1">
      <alignment horizontal="left" vertical="center" wrapText="1"/>
    </xf>
    <xf numFmtId="0" fontId="9" fillId="0" borderId="0" xfId="10" applyFont="1" applyFill="1" applyAlignment="1">
      <alignment vertical="top"/>
    </xf>
    <xf numFmtId="0" fontId="26" fillId="0" borderId="4" xfId="10" applyFont="1" applyFill="1" applyBorder="1" applyAlignment="1">
      <alignment horizontal="left" vertical="center" wrapText="1"/>
    </xf>
    <xf numFmtId="0" fontId="13" fillId="0" borderId="0" xfId="10" applyFont="1" applyFill="1" applyBorder="1" applyAlignment="1">
      <alignment horizontal="center" vertical="top" wrapText="1"/>
    </xf>
    <xf numFmtId="0" fontId="13" fillId="0" borderId="0" xfId="10" applyFont="1" applyFill="1" applyBorder="1" applyAlignment="1">
      <alignment horizontal="left" vertical="top" wrapText="1"/>
    </xf>
    <xf numFmtId="0" fontId="17" fillId="2" borderId="5" xfId="10" applyFont="1" applyFill="1" applyBorder="1" applyAlignment="1">
      <alignment horizontal="center" vertical="center"/>
    </xf>
    <xf numFmtId="0" fontId="17" fillId="2" borderId="5" xfId="7" applyNumberFormat="1" applyFont="1" applyFill="1" applyBorder="1" applyAlignment="1">
      <alignment horizontal="center" vertical="center"/>
    </xf>
    <xf numFmtId="0" fontId="17" fillId="0" borderId="0" xfId="7" applyNumberFormat="1" applyFont="1" applyFill="1" applyBorder="1" applyAlignment="1">
      <alignment horizontal="center" vertical="top"/>
    </xf>
    <xf numFmtId="0" fontId="13" fillId="0" borderId="0" xfId="7" applyFont="1" applyFill="1" applyBorder="1" applyAlignment="1">
      <alignment horizontal="center" vertical="top" wrapText="1"/>
    </xf>
    <xf numFmtId="0" fontId="26" fillId="0" borderId="0" xfId="7" applyFont="1" applyFill="1" applyBorder="1" applyAlignment="1">
      <alignment horizontal="left" vertical="top" wrapText="1"/>
    </xf>
    <xf numFmtId="0" fontId="20" fillId="2" borderId="5" xfId="7" applyNumberFormat="1" applyFont="1" applyFill="1" applyBorder="1" applyAlignment="1">
      <alignment horizontal="center" vertical="center"/>
    </xf>
    <xf numFmtId="0" fontId="17" fillId="2" borderId="6" xfId="7" applyNumberFormat="1" applyFont="1" applyFill="1" applyBorder="1" applyAlignment="1">
      <alignment horizontal="center" vertical="center"/>
    </xf>
    <xf numFmtId="3" fontId="9" fillId="0" borderId="0" xfId="10" applyNumberFormat="1" applyFont="1" applyFill="1" applyAlignment="1">
      <alignment vertical="top"/>
    </xf>
    <xf numFmtId="0" fontId="8" fillId="0" borderId="0" xfId="10" applyFont="1" applyFill="1" applyAlignment="1">
      <alignment vertical="top"/>
    </xf>
    <xf numFmtId="0" fontId="13" fillId="2" borderId="5" xfId="7" applyNumberFormat="1" applyFont="1" applyFill="1" applyBorder="1" applyAlignment="1">
      <alignment horizontal="center" vertical="center"/>
    </xf>
    <xf numFmtId="0" fontId="20" fillId="0" borderId="5" xfId="7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left" vertical="center" wrapText="1"/>
    </xf>
    <xf numFmtId="49" fontId="13" fillId="0" borderId="0" xfId="10" applyNumberFormat="1" applyFont="1" applyAlignment="1">
      <alignment vertical="top"/>
    </xf>
    <xf numFmtId="0" fontId="13" fillId="2" borderId="5" xfId="10" applyFont="1" applyFill="1" applyBorder="1" applyAlignment="1">
      <alignment horizontal="center" vertical="center" wrapText="1"/>
    </xf>
    <xf numFmtId="0" fontId="20" fillId="2" borderId="5" xfId="7" applyNumberFormat="1" applyFont="1" applyFill="1" applyBorder="1" applyAlignment="1">
      <alignment horizontal="center" vertical="center" wrapText="1"/>
    </xf>
    <xf numFmtId="0" fontId="13" fillId="0" borderId="0" xfId="10" applyFont="1" applyAlignment="1">
      <alignment vertical="top" wrapText="1"/>
    </xf>
    <xf numFmtId="0" fontId="17" fillId="2" borderId="7" xfId="7" applyNumberFormat="1" applyFont="1" applyFill="1" applyBorder="1" applyAlignment="1">
      <alignment horizontal="center" vertical="center"/>
    </xf>
    <xf numFmtId="0" fontId="20" fillId="0" borderId="0" xfId="10" applyFont="1" applyAlignment="1">
      <alignment vertical="top"/>
    </xf>
    <xf numFmtId="0" fontId="20" fillId="3" borderId="3" xfId="7" applyFont="1" applyFill="1" applyBorder="1" applyAlignment="1">
      <alignment horizontal="left" vertical="center" wrapText="1"/>
    </xf>
    <xf numFmtId="0" fontId="17" fillId="2" borderId="5" xfId="7" applyFont="1" applyFill="1" applyBorder="1" applyAlignment="1">
      <alignment horizontal="center" vertical="center"/>
    </xf>
    <xf numFmtId="0" fontId="13" fillId="0" borderId="5" xfId="10" applyFont="1" applyFill="1" applyBorder="1" applyAlignment="1">
      <alignment horizontal="center" vertical="center" wrapText="1"/>
    </xf>
    <xf numFmtId="0" fontId="13" fillId="0" borderId="3" xfId="10" applyFont="1" applyFill="1" applyBorder="1" applyAlignment="1">
      <alignment horizontal="left" vertical="center" wrapText="1"/>
    </xf>
    <xf numFmtId="0" fontId="20" fillId="3" borderId="3" xfId="8" applyFont="1" applyFill="1" applyBorder="1" applyAlignment="1">
      <alignment vertical="center" wrapText="1"/>
    </xf>
    <xf numFmtId="0" fontId="13" fillId="0" borderId="0" xfId="10" applyFont="1" applyBorder="1" applyAlignment="1">
      <alignment vertical="top"/>
    </xf>
    <xf numFmtId="49" fontId="13" fillId="0" borderId="0" xfId="10" applyNumberFormat="1" applyFont="1" applyFill="1" applyAlignment="1">
      <alignment vertical="top"/>
    </xf>
    <xf numFmtId="0" fontId="20" fillId="0" borderId="0" xfId="8" applyFont="1" applyFill="1" applyBorder="1" applyAlignment="1">
      <alignment horizontal="right" vertical="center" wrapText="1"/>
    </xf>
    <xf numFmtId="3" fontId="22" fillId="0" borderId="0" xfId="10" applyNumberFormat="1" applyFont="1" applyFill="1" applyBorder="1" applyAlignment="1">
      <alignment horizontal="right"/>
    </xf>
    <xf numFmtId="164" fontId="13" fillId="0" borderId="0" xfId="10" applyNumberFormat="1" applyFont="1" applyFill="1" applyBorder="1" applyAlignment="1">
      <alignment horizontal="center" vertical="top"/>
    </xf>
    <xf numFmtId="0" fontId="13" fillId="0" borderId="0" xfId="10" applyFont="1" applyFill="1" applyBorder="1" applyAlignment="1">
      <alignment vertical="top"/>
    </xf>
    <xf numFmtId="0" fontId="13" fillId="0" borderId="0" xfId="10" applyFont="1" applyFill="1" applyAlignment="1">
      <alignment vertical="top"/>
    </xf>
    <xf numFmtId="0" fontId="20" fillId="0" borderId="0" xfId="8" applyFont="1" applyFill="1" applyBorder="1" applyAlignment="1">
      <alignment vertical="center" wrapText="1"/>
    </xf>
    <xf numFmtId="3" fontId="21" fillId="0" borderId="0" xfId="10" applyNumberFormat="1" applyFont="1" applyFill="1" applyBorder="1" applyAlignment="1">
      <alignment horizontal="center" vertical="top"/>
    </xf>
    <xf numFmtId="3" fontId="13" fillId="0" borderId="0" xfId="10" applyNumberFormat="1" applyFont="1" applyBorder="1" applyAlignment="1">
      <alignment horizontal="center" vertical="top"/>
    </xf>
    <xf numFmtId="164" fontId="13" fillId="0" borderId="0" xfId="10" applyNumberFormat="1" applyFont="1" applyBorder="1" applyAlignment="1">
      <alignment horizontal="center" vertical="top"/>
    </xf>
    <xf numFmtId="0" fontId="9" fillId="0" borderId="0" xfId="10" applyFont="1" applyFill="1" applyBorder="1" applyAlignment="1">
      <alignment horizontal="center" vertical="top"/>
    </xf>
    <xf numFmtId="0" fontId="9" fillId="0" borderId="0" xfId="10" applyFont="1" applyFill="1" applyBorder="1" applyAlignment="1">
      <alignment vertical="top"/>
    </xf>
    <xf numFmtId="0" fontId="20" fillId="0" borderId="3" xfId="7" applyFont="1" applyFill="1" applyBorder="1" applyAlignment="1">
      <alignment horizontal="left" vertical="center" wrapText="1"/>
    </xf>
    <xf numFmtId="0" fontId="20" fillId="3" borderId="1" xfId="7" applyFont="1" applyFill="1" applyBorder="1" applyAlignment="1">
      <alignment horizontal="left" vertical="center" wrapText="1"/>
    </xf>
    <xf numFmtId="3" fontId="22" fillId="0" borderId="5" xfId="10" applyNumberFormat="1" applyFont="1" applyBorder="1" applyAlignment="1">
      <alignment horizontal="right" vertical="center"/>
    </xf>
    <xf numFmtId="0" fontId="13" fillId="0" borderId="5" xfId="7" applyFont="1" applyFill="1" applyBorder="1" applyAlignment="1">
      <alignment horizontal="center" vertical="center" wrapText="1"/>
    </xf>
    <xf numFmtId="164" fontId="13" fillId="0" borderId="5" xfId="10" applyNumberFormat="1" applyFont="1" applyBorder="1" applyAlignment="1">
      <alignment horizontal="center" vertical="center"/>
    </xf>
    <xf numFmtId="0" fontId="23" fillId="0" borderId="3" xfId="7" applyFont="1" applyFill="1" applyBorder="1" applyAlignment="1">
      <alignment horizontal="left" vertical="center" wrapText="1"/>
    </xf>
    <xf numFmtId="3" fontId="13" fillId="0" borderId="0" xfId="10" applyNumberFormat="1" applyFont="1" applyFill="1" applyBorder="1" applyAlignment="1">
      <alignment horizontal="center" vertical="top"/>
    </xf>
    <xf numFmtId="0" fontId="19" fillId="0" borderId="0" xfId="10" applyFont="1" applyFill="1" applyAlignment="1">
      <alignment vertical="top"/>
    </xf>
    <xf numFmtId="0" fontId="20" fillId="3" borderId="5" xfId="10" applyFont="1" applyFill="1" applyBorder="1" applyAlignment="1">
      <alignment horizontal="center" vertical="center"/>
    </xf>
    <xf numFmtId="0" fontId="20" fillId="3" borderId="5" xfId="7" applyFont="1" applyFill="1" applyBorder="1" applyAlignment="1">
      <alignment horizontal="center" vertical="center"/>
    </xf>
    <xf numFmtId="0" fontId="13" fillId="3" borderId="5" xfId="10" applyFont="1" applyFill="1" applyBorder="1" applyAlignment="1">
      <alignment horizontal="center" vertical="center"/>
    </xf>
    <xf numFmtId="0" fontId="20" fillId="3" borderId="5" xfId="7" applyFont="1" applyFill="1" applyBorder="1" applyAlignment="1">
      <alignment vertical="center" wrapText="1"/>
    </xf>
    <xf numFmtId="0" fontId="22" fillId="3" borderId="5" xfId="7" applyNumberFormat="1" applyFont="1" applyFill="1" applyBorder="1" applyAlignment="1">
      <alignment horizontal="center" vertical="center"/>
    </xf>
    <xf numFmtId="0" fontId="22" fillId="3" borderId="5" xfId="7" applyFont="1" applyFill="1" applyBorder="1" applyAlignment="1">
      <alignment horizontal="center" vertical="center"/>
    </xf>
    <xf numFmtId="0" fontId="14" fillId="3" borderId="5" xfId="7" applyFont="1" applyFill="1" applyBorder="1" applyAlignment="1">
      <alignment horizontal="center" vertical="center" wrapText="1"/>
    </xf>
    <xf numFmtId="3" fontId="21" fillId="3" borderId="5" xfId="10" applyNumberFormat="1" applyFont="1" applyFill="1" applyBorder="1" applyAlignment="1">
      <alignment horizontal="right" vertical="center"/>
    </xf>
    <xf numFmtId="3" fontId="13" fillId="3" borderId="5" xfId="10" applyNumberFormat="1" applyFont="1" applyFill="1" applyBorder="1" applyAlignment="1">
      <alignment horizontal="right" vertical="center"/>
    </xf>
    <xf numFmtId="164" fontId="13" fillId="3" borderId="5" xfId="10" applyNumberFormat="1" applyFont="1" applyFill="1" applyBorder="1" applyAlignment="1">
      <alignment horizontal="center" vertical="center"/>
    </xf>
    <xf numFmtId="0" fontId="20" fillId="3" borderId="5" xfId="10" applyFont="1" applyFill="1" applyBorder="1" applyAlignment="1">
      <alignment horizontal="center" vertical="center" wrapText="1"/>
    </xf>
    <xf numFmtId="3" fontId="22" fillId="3" borderId="5" xfId="10" applyNumberFormat="1" applyFont="1" applyFill="1" applyBorder="1" applyAlignment="1">
      <alignment horizontal="right" vertical="center"/>
    </xf>
    <xf numFmtId="0" fontId="13" fillId="0" borderId="5" xfId="10" applyFont="1" applyFill="1" applyBorder="1" applyAlignment="1">
      <alignment horizontal="center" vertical="center"/>
    </xf>
    <xf numFmtId="3" fontId="17" fillId="0" borderId="5" xfId="10" applyNumberFormat="1" applyFont="1" applyBorder="1" applyAlignment="1">
      <alignment horizontal="right" vertical="center"/>
    </xf>
    <xf numFmtId="0" fontId="13" fillId="0" borderId="4" xfId="10" applyFont="1" applyFill="1" applyBorder="1" applyAlignment="1">
      <alignment horizontal="left" vertical="center" wrapText="1"/>
    </xf>
    <xf numFmtId="3" fontId="17" fillId="0" borderId="3" xfId="10" applyNumberFormat="1" applyFont="1" applyBorder="1" applyAlignment="1">
      <alignment horizontal="right" vertical="center"/>
    </xf>
    <xf numFmtId="3" fontId="17" fillId="0" borderId="5" xfId="10" applyNumberFormat="1" applyFont="1" applyFill="1" applyBorder="1" applyAlignment="1">
      <alignment horizontal="right" vertical="center"/>
    </xf>
    <xf numFmtId="0" fontId="23" fillId="0" borderId="4" xfId="10" applyFont="1" applyFill="1" applyBorder="1" applyAlignment="1">
      <alignment horizontal="left" vertical="center" wrapText="1"/>
    </xf>
    <xf numFmtId="0" fontId="23" fillId="0" borderId="4" xfId="8" applyFont="1" applyFill="1" applyBorder="1" applyAlignment="1">
      <alignment horizontal="left" vertical="center"/>
    </xf>
    <xf numFmtId="0" fontId="17" fillId="0" borderId="5" xfId="10" applyFont="1" applyFill="1" applyBorder="1" applyAlignment="1">
      <alignment horizontal="center" vertical="center" wrapText="1"/>
    </xf>
    <xf numFmtId="0" fontId="26" fillId="0" borderId="3" xfId="10" applyFont="1" applyFill="1" applyBorder="1" applyAlignment="1">
      <alignment horizontal="left" vertical="center" wrapText="1"/>
    </xf>
    <xf numFmtId="0" fontId="24" fillId="0" borderId="5" xfId="8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left" vertical="center" wrapText="1"/>
    </xf>
    <xf numFmtId="0" fontId="13" fillId="0" borderId="3" xfId="7" applyFont="1" applyFill="1" applyBorder="1" applyAlignment="1">
      <alignment horizontal="left" vertical="center" wrapText="1"/>
    </xf>
    <xf numFmtId="0" fontId="24" fillId="0" borderId="3" xfId="8" applyFont="1" applyFill="1" applyBorder="1" applyAlignment="1">
      <alignment horizontal="left" vertical="center"/>
    </xf>
    <xf numFmtId="0" fontId="13" fillId="0" borderId="6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left" vertical="center" wrapText="1"/>
    </xf>
    <xf numFmtId="0" fontId="20" fillId="0" borderId="4" xfId="10" applyFont="1" applyFill="1" applyBorder="1" applyAlignment="1">
      <alignment horizontal="left" vertical="center" wrapText="1"/>
    </xf>
    <xf numFmtId="3" fontId="22" fillId="0" borderId="5" xfId="10" applyNumberFormat="1" applyFont="1" applyFill="1" applyBorder="1" applyAlignment="1">
      <alignment horizontal="right" vertical="center"/>
    </xf>
    <xf numFmtId="0" fontId="13" fillId="0" borderId="4" xfId="7" applyFont="1" applyFill="1" applyBorder="1" applyAlignment="1">
      <alignment horizontal="left" vertical="center" wrapText="1"/>
    </xf>
    <xf numFmtId="0" fontId="24" fillId="0" borderId="5" xfId="9" applyFont="1" applyFill="1" applyBorder="1" applyAlignment="1">
      <alignment horizontal="left" vertical="center"/>
    </xf>
    <xf numFmtId="0" fontId="24" fillId="0" borderId="3" xfId="9" applyFont="1" applyFill="1" applyBorder="1" applyAlignment="1">
      <alignment horizontal="left" vertical="center"/>
    </xf>
    <xf numFmtId="0" fontId="30" fillId="0" borderId="5" xfId="9" applyFont="1" applyFill="1" applyBorder="1" applyAlignment="1">
      <alignment horizontal="left" vertical="center"/>
    </xf>
    <xf numFmtId="0" fontId="23" fillId="0" borderId="5" xfId="7" applyFont="1" applyFill="1" applyBorder="1" applyAlignment="1">
      <alignment horizontal="center" vertical="center" wrapText="1"/>
    </xf>
    <xf numFmtId="0" fontId="30" fillId="0" borderId="3" xfId="9" applyFont="1" applyFill="1" applyBorder="1" applyAlignment="1">
      <alignment horizontal="left" vertical="center"/>
    </xf>
    <xf numFmtId="0" fontId="13" fillId="2" borderId="5" xfId="7" applyFont="1" applyFill="1" applyBorder="1" applyAlignment="1">
      <alignment horizontal="center" vertical="center" wrapText="1"/>
    </xf>
    <xf numFmtId="0" fontId="13" fillId="0" borderId="5" xfId="7" applyFont="1" applyFill="1" applyBorder="1" applyAlignment="1">
      <alignment horizontal="left" vertical="center" wrapText="1"/>
    </xf>
    <xf numFmtId="0" fontId="26" fillId="0" borderId="5" xfId="8" applyFont="1" applyFill="1" applyBorder="1" applyAlignment="1">
      <alignment horizontal="left" vertical="center"/>
    </xf>
    <xf numFmtId="0" fontId="26" fillId="0" borderId="4" xfId="8" applyFont="1" applyFill="1" applyBorder="1" applyAlignment="1">
      <alignment horizontal="left" vertical="center"/>
    </xf>
    <xf numFmtId="3" fontId="20" fillId="0" borderId="5" xfId="10" applyNumberFormat="1" applyFont="1" applyBorder="1" applyAlignment="1">
      <alignment horizontal="right" vertical="center"/>
    </xf>
    <xf numFmtId="0" fontId="13" fillId="0" borderId="4" xfId="8" applyFont="1" applyFill="1" applyBorder="1" applyAlignment="1">
      <alignment horizontal="left" vertical="center"/>
    </xf>
    <xf numFmtId="0" fontId="17" fillId="0" borderId="5" xfId="7" applyFont="1" applyFill="1" applyBorder="1" applyAlignment="1">
      <alignment horizontal="center" vertical="center" wrapText="1"/>
    </xf>
    <xf numFmtId="0" fontId="17" fillId="0" borderId="3" xfId="7" applyFont="1" applyFill="1" applyBorder="1" applyAlignment="1">
      <alignment horizontal="left" vertical="center" wrapText="1"/>
    </xf>
    <xf numFmtId="3" fontId="17" fillId="0" borderId="5" xfId="10" applyNumberFormat="1" applyFont="1" applyBorder="1" applyAlignment="1">
      <alignment horizontal="right" vertical="center" wrapText="1"/>
    </xf>
    <xf numFmtId="0" fontId="26" fillId="0" borderId="5" xfId="7" applyFont="1" applyFill="1" applyBorder="1" applyAlignment="1">
      <alignment horizontal="left" vertical="center" wrapText="1"/>
    </xf>
    <xf numFmtId="0" fontId="23" fillId="0" borderId="5" xfId="7" applyFont="1" applyFill="1" applyBorder="1" applyAlignment="1">
      <alignment horizontal="left" vertical="center" wrapText="1"/>
    </xf>
    <xf numFmtId="0" fontId="13" fillId="0" borderId="7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 wrapText="1"/>
    </xf>
    <xf numFmtId="0" fontId="23" fillId="0" borderId="3" xfId="10" applyFont="1" applyFill="1" applyBorder="1" applyAlignment="1">
      <alignment horizontal="left" vertical="center" wrapText="1"/>
    </xf>
    <xf numFmtId="3" fontId="17" fillId="4" borderId="3" xfId="10" applyNumberFormat="1" applyFont="1" applyFill="1" applyBorder="1" applyAlignment="1">
      <alignment horizontal="right" vertical="center"/>
    </xf>
    <xf numFmtId="0" fontId="20" fillId="3" borderId="5" xfId="7" applyFont="1" applyFill="1" applyBorder="1" applyAlignment="1">
      <alignment horizontal="center" vertical="center" wrapText="1"/>
    </xf>
    <xf numFmtId="3" fontId="17" fillId="3" borderId="5" xfId="10" applyNumberFormat="1" applyFont="1" applyFill="1" applyBorder="1" applyAlignment="1">
      <alignment horizontal="right" vertical="center"/>
    </xf>
    <xf numFmtId="0" fontId="13" fillId="0" borderId="3" xfId="7" applyFont="1" applyFill="1" applyBorder="1" applyAlignment="1">
      <alignment vertical="center" wrapText="1"/>
    </xf>
    <xf numFmtId="0" fontId="23" fillId="0" borderId="5" xfId="10" applyFont="1" applyFill="1" applyBorder="1" applyAlignment="1">
      <alignment horizontal="center" vertical="center" wrapText="1"/>
    </xf>
    <xf numFmtId="3" fontId="22" fillId="0" borderId="0" xfId="10" applyNumberFormat="1" applyFont="1" applyFill="1" applyBorder="1" applyAlignment="1">
      <alignment horizontal="right" vertical="center"/>
    </xf>
    <xf numFmtId="164" fontId="13" fillId="0" borderId="5" xfId="10" applyNumberFormat="1" applyFont="1" applyFill="1" applyBorder="1" applyAlignment="1">
      <alignment horizontal="center" vertical="center"/>
    </xf>
    <xf numFmtId="49" fontId="13" fillId="0" borderId="0" xfId="10" applyNumberFormat="1" applyFont="1" applyFill="1" applyAlignment="1">
      <alignment vertical="center"/>
    </xf>
    <xf numFmtId="164" fontId="13" fillId="0" borderId="0" xfId="10" applyNumberFormat="1" applyFont="1" applyFill="1" applyBorder="1" applyAlignment="1">
      <alignment horizontal="center" vertical="center"/>
    </xf>
    <xf numFmtId="3" fontId="9" fillId="0" borderId="5" xfId="14" applyNumberFormat="1" applyFont="1" applyBorder="1" applyAlignment="1">
      <alignment horizontal="right" vertical="top"/>
    </xf>
    <xf numFmtId="3" fontId="4" fillId="0" borderId="5" xfId="14" applyNumberFormat="1" applyFont="1" applyBorder="1" applyAlignment="1">
      <alignment horizontal="right" vertical="top"/>
    </xf>
    <xf numFmtId="3" fontId="11" fillId="0" borderId="5" xfId="14" applyNumberFormat="1" applyFont="1" applyBorder="1" applyAlignment="1">
      <alignment horizontal="right" vertical="top"/>
    </xf>
    <xf numFmtId="3" fontId="19" fillId="0" borderId="5" xfId="14" applyNumberFormat="1" applyFont="1" applyBorder="1" applyAlignment="1">
      <alignment horizontal="right" vertical="top"/>
    </xf>
    <xf numFmtId="3" fontId="8" fillId="2" borderId="5" xfId="14" applyNumberFormat="1" applyFont="1" applyFill="1" applyBorder="1" applyAlignment="1">
      <alignment horizontal="right" vertical="top"/>
    </xf>
    <xf numFmtId="3" fontId="9" fillId="2" borderId="5" xfId="14" applyNumberFormat="1" applyFont="1" applyFill="1" applyBorder="1" applyAlignment="1">
      <alignment horizontal="right" vertical="top"/>
    </xf>
    <xf numFmtId="3" fontId="9" fillId="0" borderId="5" xfId="14" applyNumberFormat="1" applyFont="1" applyBorder="1" applyAlignment="1">
      <alignment horizontal="right" vertical="top"/>
    </xf>
    <xf numFmtId="3" fontId="9" fillId="0" borderId="5" xfId="14" applyNumberFormat="1" applyFont="1" applyBorder="1" applyAlignment="1">
      <alignment horizontal="right" vertical="top"/>
    </xf>
    <xf numFmtId="3" fontId="9" fillId="0" borderId="5" xfId="14" applyNumberFormat="1" applyFont="1" applyBorder="1" applyAlignment="1">
      <alignment horizontal="right" vertical="top"/>
    </xf>
    <xf numFmtId="3" fontId="4" fillId="0" borderId="5" xfId="14" applyNumberFormat="1" applyFont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/>
    </xf>
    <xf numFmtId="3" fontId="8" fillId="2" borderId="5" xfId="17" applyNumberFormat="1" applyFont="1" applyFill="1" applyBorder="1" applyAlignment="1">
      <alignment horizontal="right" vertical="top"/>
    </xf>
    <xf numFmtId="3" fontId="9" fillId="0" borderId="3" xfId="17" applyNumberFormat="1" applyFont="1" applyBorder="1" applyAlignment="1">
      <alignment horizontal="right"/>
    </xf>
    <xf numFmtId="3" fontId="4" fillId="0" borderId="5" xfId="17" applyNumberFormat="1" applyFont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/>
    </xf>
    <xf numFmtId="3" fontId="9" fillId="0" borderId="5" xfId="17" applyNumberFormat="1" applyFont="1" applyFill="1" applyBorder="1" applyAlignment="1">
      <alignment horizontal="right" vertical="top"/>
    </xf>
    <xf numFmtId="3" fontId="4" fillId="0" borderId="5" xfId="17" applyNumberFormat="1" applyFont="1" applyBorder="1" applyAlignment="1">
      <alignment horizontal="right" vertical="top"/>
    </xf>
    <xf numFmtId="3" fontId="4" fillId="0" borderId="5" xfId="17" applyNumberFormat="1" applyFont="1" applyFill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/>
    </xf>
    <xf numFmtId="3" fontId="35" fillId="0" borderId="5" xfId="17" applyNumberFormat="1" applyFont="1" applyBorder="1" applyAlignment="1">
      <alignment horizontal="right"/>
    </xf>
    <xf numFmtId="3" fontId="9" fillId="0" borderId="6" xfId="17" applyNumberFormat="1" applyFont="1" applyBorder="1" applyAlignment="1">
      <alignment horizontal="right" vertical="top"/>
    </xf>
    <xf numFmtId="3" fontId="4" fillId="0" borderId="5" xfId="17" applyNumberFormat="1" applyFont="1" applyBorder="1" applyAlignment="1">
      <alignment horizontal="right" vertical="top"/>
    </xf>
    <xf numFmtId="3" fontId="4" fillId="0" borderId="6" xfId="17" applyNumberFormat="1" applyFont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/>
    </xf>
    <xf numFmtId="3" fontId="8" fillId="2" borderId="5" xfId="17" applyNumberFormat="1" applyFont="1" applyFill="1" applyBorder="1" applyAlignment="1">
      <alignment horizontal="right" vertical="top"/>
    </xf>
    <xf numFmtId="3" fontId="9" fillId="2" borderId="5" xfId="17" applyNumberFormat="1" applyFont="1" applyFill="1" applyBorder="1" applyAlignment="1">
      <alignment horizontal="right" vertical="top"/>
    </xf>
    <xf numFmtId="3" fontId="9" fillId="0" borderId="3" xfId="17" applyNumberFormat="1" applyFont="1" applyBorder="1" applyAlignment="1">
      <alignment horizontal="right" vertical="top"/>
    </xf>
    <xf numFmtId="3" fontId="4" fillId="0" borderId="5" xfId="17" applyNumberFormat="1" applyFont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/>
    </xf>
    <xf numFmtId="3" fontId="35" fillId="0" borderId="5" xfId="17" applyNumberFormat="1" applyFont="1" applyBorder="1" applyAlignment="1">
      <alignment horizontal="right" vertical="top"/>
    </xf>
    <xf numFmtId="3" fontId="8" fillId="0" borderId="5" xfId="17" applyNumberFormat="1" applyFont="1" applyBorder="1" applyAlignment="1">
      <alignment horizontal="right" vertical="top"/>
    </xf>
    <xf numFmtId="3" fontId="4" fillId="0" borderId="5" xfId="17" applyNumberFormat="1" applyFont="1" applyBorder="1" applyAlignment="1">
      <alignment horizontal="right" vertical="top"/>
    </xf>
    <xf numFmtId="3" fontId="37" fillId="0" borderId="5" xfId="17" applyNumberFormat="1" applyFont="1" applyBorder="1" applyAlignment="1">
      <alignment horizontal="right" vertical="top"/>
    </xf>
    <xf numFmtId="3" fontId="19" fillId="0" borderId="5" xfId="17" applyNumberFormat="1" applyFont="1" applyBorder="1"/>
    <xf numFmtId="3" fontId="19" fillId="2" borderId="5" xfId="17" applyNumberFormat="1" applyFont="1" applyFill="1" applyBorder="1"/>
    <xf numFmtId="3" fontId="9" fillId="0" borderId="5" xfId="17" applyNumberFormat="1" applyFont="1" applyBorder="1" applyAlignment="1">
      <alignment horizontal="right" vertical="top"/>
    </xf>
    <xf numFmtId="3" fontId="9" fillId="2" borderId="5" xfId="17" applyNumberFormat="1" applyFont="1" applyFill="1" applyBorder="1" applyAlignment="1">
      <alignment horizontal="right" vertical="top"/>
    </xf>
    <xf numFmtId="3" fontId="9" fillId="0" borderId="3" xfId="17" applyNumberFormat="1" applyFont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 wrapText="1"/>
    </xf>
    <xf numFmtId="3" fontId="9" fillId="0" borderId="7" xfId="17" applyNumberFormat="1" applyFont="1" applyBorder="1" applyAlignment="1">
      <alignment horizontal="right" vertical="top"/>
    </xf>
    <xf numFmtId="3" fontId="4" fillId="0" borderId="5" xfId="17" applyNumberFormat="1" applyFont="1" applyBorder="1" applyAlignment="1">
      <alignment horizontal="right" vertical="top"/>
    </xf>
    <xf numFmtId="3" fontId="4" fillId="0" borderId="3" xfId="17" applyNumberFormat="1" applyFont="1" applyBorder="1" applyAlignment="1">
      <alignment horizontal="right" vertical="top"/>
    </xf>
    <xf numFmtId="3" fontId="4" fillId="2" borderId="5" xfId="17" applyNumberFormat="1" applyFont="1" applyFill="1" applyBorder="1" applyAlignment="1">
      <alignment horizontal="right" vertical="top"/>
    </xf>
    <xf numFmtId="3" fontId="11" fillId="2" borderId="5" xfId="17" applyNumberFormat="1" applyFont="1" applyFill="1" applyBorder="1"/>
    <xf numFmtId="3" fontId="4" fillId="0" borderId="7" xfId="17" applyNumberFormat="1" applyFont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/>
    </xf>
    <xf numFmtId="3" fontId="9" fillId="0" borderId="5" xfId="17" applyNumberFormat="1" applyFont="1" applyFill="1" applyBorder="1" applyAlignment="1">
      <alignment horizontal="right" vertical="top"/>
    </xf>
    <xf numFmtId="3" fontId="4" fillId="0" borderId="5" xfId="17" applyNumberFormat="1" applyFont="1" applyBorder="1" applyAlignment="1">
      <alignment horizontal="right" vertical="top"/>
    </xf>
    <xf numFmtId="3" fontId="4" fillId="0" borderId="5" xfId="17" applyNumberFormat="1" applyFont="1" applyFill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/>
    </xf>
    <xf numFmtId="3" fontId="8" fillId="0" borderId="5" xfId="17" applyNumberFormat="1" applyFont="1" applyBorder="1" applyAlignment="1">
      <alignment horizontal="right" vertical="top"/>
    </xf>
    <xf numFmtId="3" fontId="4" fillId="0" borderId="5" xfId="17" applyNumberFormat="1" applyFont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/>
    </xf>
    <xf numFmtId="3" fontId="8" fillId="0" borderId="5" xfId="17" applyNumberFormat="1" applyFont="1" applyBorder="1" applyAlignment="1">
      <alignment horizontal="right"/>
    </xf>
    <xf numFmtId="3" fontId="9" fillId="0" borderId="5" xfId="17" applyNumberFormat="1" applyFont="1" applyBorder="1" applyAlignment="1">
      <alignment horizontal="right"/>
    </xf>
    <xf numFmtId="3" fontId="4" fillId="0" borderId="5" xfId="17" applyNumberFormat="1" applyFont="1" applyBorder="1" applyAlignment="1">
      <alignment horizontal="right"/>
    </xf>
    <xf numFmtId="3" fontId="19" fillId="0" borderId="5" xfId="17" applyNumberFormat="1" applyFont="1" applyBorder="1"/>
    <xf numFmtId="3" fontId="9" fillId="0" borderId="5" xfId="17" applyNumberFormat="1" applyFont="1" applyBorder="1" applyAlignment="1">
      <alignment horizontal="right" vertical="top"/>
    </xf>
    <xf numFmtId="3" fontId="8" fillId="0" borderId="5" xfId="17" applyNumberFormat="1" applyFont="1" applyBorder="1" applyAlignment="1">
      <alignment horizontal="right"/>
    </xf>
    <xf numFmtId="3" fontId="4" fillId="0" borderId="5" xfId="17" applyNumberFormat="1" applyFont="1" applyBorder="1" applyAlignment="1">
      <alignment horizontal="right" vertical="top"/>
    </xf>
    <xf numFmtId="3" fontId="19" fillId="0" borderId="5" xfId="17" applyNumberFormat="1" applyFont="1" applyBorder="1"/>
    <xf numFmtId="3" fontId="9" fillId="0" borderId="5" xfId="17" applyNumberFormat="1" applyFont="1" applyBorder="1" applyAlignment="1">
      <alignment horizontal="right" vertical="top"/>
    </xf>
    <xf numFmtId="3" fontId="8" fillId="0" borderId="5" xfId="17" applyNumberFormat="1" applyFont="1" applyBorder="1" applyAlignment="1">
      <alignment horizontal="right"/>
    </xf>
    <xf numFmtId="3" fontId="4" fillId="0" borderId="5" xfId="17" applyNumberFormat="1" applyFont="1" applyBorder="1" applyAlignment="1">
      <alignment horizontal="right" vertical="top"/>
    </xf>
    <xf numFmtId="3" fontId="9" fillId="0" borderId="5" xfId="17" applyNumberFormat="1" applyFont="1" applyBorder="1" applyAlignment="1">
      <alignment horizontal="right" vertical="top"/>
    </xf>
    <xf numFmtId="3" fontId="8" fillId="0" borderId="5" xfId="17" applyNumberFormat="1" applyFont="1" applyBorder="1" applyAlignment="1">
      <alignment horizontal="right" vertical="top"/>
    </xf>
    <xf numFmtId="3" fontId="4" fillId="0" borderId="5" xfId="17" applyNumberFormat="1" applyFont="1" applyBorder="1" applyAlignment="1">
      <alignment horizontal="right" vertical="top"/>
    </xf>
    <xf numFmtId="3" fontId="19" fillId="0" borderId="5" xfId="17" applyNumberFormat="1" applyFont="1" applyBorder="1"/>
    <xf numFmtId="3" fontId="19" fillId="2" borderId="5" xfId="17" applyNumberFormat="1" applyFont="1" applyFill="1" applyBorder="1"/>
    <xf numFmtId="3" fontId="9" fillId="0" borderId="5" xfId="17" applyNumberFormat="1" applyFont="1" applyBorder="1" applyAlignment="1">
      <alignment horizontal="right" vertical="top"/>
    </xf>
    <xf numFmtId="3" fontId="9" fillId="2" borderId="5" xfId="17" applyNumberFormat="1" applyFont="1" applyFill="1" applyBorder="1" applyAlignment="1">
      <alignment horizontal="right" vertical="top"/>
    </xf>
    <xf numFmtId="3" fontId="8" fillId="0" borderId="5" xfId="17" applyNumberFormat="1" applyFont="1" applyBorder="1" applyAlignment="1">
      <alignment horizontal="right"/>
    </xf>
    <xf numFmtId="3" fontId="4" fillId="0" borderId="5" xfId="17" applyNumberFormat="1" applyFont="1" applyBorder="1" applyAlignment="1">
      <alignment horizontal="right" vertical="top"/>
    </xf>
    <xf numFmtId="3" fontId="35" fillId="0" borderId="5" xfId="10" applyNumberFormat="1" applyFont="1" applyBorder="1" applyAlignment="1">
      <alignment horizontal="right" vertical="center"/>
    </xf>
    <xf numFmtId="0" fontId="13" fillId="0" borderId="5" xfId="10" applyFont="1" applyFill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14" fillId="0" borderId="0" xfId="0" applyFont="1" applyBorder="1" applyAlignment="1">
      <alignment horizontal="centerContinuous" vertical="top"/>
    </xf>
    <xf numFmtId="0" fontId="1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9" fillId="0" borderId="0" xfId="6" applyFont="1" applyAlignment="1">
      <alignment vertical="top"/>
    </xf>
    <xf numFmtId="0" fontId="8" fillId="0" borderId="0" xfId="6" applyFont="1" applyBorder="1" applyAlignment="1">
      <alignment horizontal="left" vertical="top"/>
    </xf>
    <xf numFmtId="0" fontId="15" fillId="0" borderId="0" xfId="6" applyFont="1" applyBorder="1" applyAlignment="1">
      <alignment horizontal="left" vertical="top"/>
    </xf>
    <xf numFmtId="0" fontId="17" fillId="0" borderId="0" xfId="6" applyFont="1"/>
    <xf numFmtId="0" fontId="9" fillId="0" borderId="0" xfId="6" applyFont="1" applyBorder="1" applyAlignment="1">
      <alignment vertical="top"/>
    </xf>
    <xf numFmtId="0" fontId="18" fillId="0" borderId="0" xfId="6" applyFont="1" applyAlignment="1">
      <alignment horizontal="centerContinuous" vertical="top"/>
    </xf>
    <xf numFmtId="0" fontId="4" fillId="0" borderId="0" xfId="6" applyFont="1" applyAlignment="1">
      <alignment horizontal="centerContinuous" vertical="top"/>
    </xf>
    <xf numFmtId="0" fontId="4" fillId="0" borderId="0" xfId="6" applyFont="1" applyAlignment="1">
      <alignment horizontal="center" vertical="top"/>
    </xf>
    <xf numFmtId="0" fontId="38" fillId="0" borderId="5" xfId="0" applyFont="1" applyBorder="1"/>
    <xf numFmtId="0" fontId="39" fillId="0" borderId="5" xfId="0" applyFont="1" applyBorder="1"/>
    <xf numFmtId="0" fontId="38" fillId="0" borderId="5" xfId="0" applyFont="1" applyBorder="1" applyAlignment="1">
      <alignment wrapText="1"/>
    </xf>
    <xf numFmtId="3" fontId="13" fillId="0" borderId="3" xfId="20" applyNumberFormat="1" applyFont="1" applyFill="1" applyBorder="1" applyAlignment="1">
      <alignment horizontal="right" vertical="top" wrapText="1"/>
    </xf>
    <xf numFmtId="3" fontId="33" fillId="0" borderId="5" xfId="20" applyNumberFormat="1" applyFont="1" applyFill="1" applyBorder="1" applyAlignment="1">
      <alignment horizontal="right" vertical="top" wrapText="1"/>
    </xf>
    <xf numFmtId="3" fontId="38" fillId="0" borderId="5" xfId="0" applyNumberFormat="1" applyFont="1" applyFill="1" applyBorder="1"/>
    <xf numFmtId="3" fontId="13" fillId="0" borderId="5" xfId="20" applyNumberFormat="1" applyFont="1" applyFill="1" applyBorder="1" applyAlignment="1">
      <alignment horizontal="right" vertical="top" wrapText="1"/>
    </xf>
    <xf numFmtId="0" fontId="38" fillId="0" borderId="5" xfId="0" applyFont="1" applyBorder="1" applyAlignment="1">
      <alignment horizontal="center"/>
    </xf>
    <xf numFmtId="0" fontId="23" fillId="0" borderId="5" xfId="10" applyFont="1" applyFill="1" applyBorder="1" applyAlignment="1">
      <alignment horizontal="center" vertical="center"/>
    </xf>
    <xf numFmtId="0" fontId="23" fillId="0" borderId="5" xfId="10" applyFont="1" applyBorder="1" applyAlignment="1">
      <alignment horizontal="center" vertical="center"/>
    </xf>
    <xf numFmtId="0" fontId="23" fillId="0" borderId="6" xfId="7" applyFont="1" applyFill="1" applyBorder="1" applyAlignment="1">
      <alignment horizontal="center" vertical="center" wrapText="1"/>
    </xf>
    <xf numFmtId="0" fontId="13" fillId="0" borderId="9" xfId="10" applyFont="1" applyFill="1" applyBorder="1" applyAlignment="1">
      <alignment horizontal="center" vertical="top"/>
    </xf>
    <xf numFmtId="0" fontId="38" fillId="0" borderId="9" xfId="0" applyFont="1" applyBorder="1" applyAlignment="1">
      <alignment horizontal="center"/>
    </xf>
    <xf numFmtId="0" fontId="38" fillId="0" borderId="9" xfId="0" applyFont="1" applyBorder="1"/>
    <xf numFmtId="3" fontId="38" fillId="0" borderId="9" xfId="0" applyNumberFormat="1" applyFont="1" applyBorder="1"/>
    <xf numFmtId="0" fontId="23" fillId="0" borderId="5" xfId="10" applyFont="1" applyFill="1" applyBorder="1" applyAlignment="1">
      <alignment horizontal="center" vertical="top" wrapText="1"/>
    </xf>
    <xf numFmtId="0" fontId="13" fillId="0" borderId="8" xfId="10" applyFont="1" applyFill="1" applyBorder="1" applyAlignment="1">
      <alignment horizontal="left" vertical="top"/>
    </xf>
    <xf numFmtId="0" fontId="20" fillId="0" borderId="8" xfId="10" applyFont="1" applyFill="1" applyBorder="1" applyAlignment="1">
      <alignment horizontal="center" vertical="top"/>
    </xf>
    <xf numFmtId="0" fontId="20" fillId="0" borderId="8" xfId="10" applyFont="1" applyFill="1" applyBorder="1" applyAlignment="1">
      <alignment horizontal="center" vertical="top" wrapText="1"/>
    </xf>
    <xf numFmtId="0" fontId="33" fillId="0" borderId="8" xfId="8" applyFont="1" applyFill="1" applyBorder="1" applyAlignment="1">
      <alignment horizontal="left" vertical="top"/>
    </xf>
    <xf numFmtId="3" fontId="21" fillId="0" borderId="8" xfId="10" applyNumberFormat="1" applyFont="1" applyFill="1" applyBorder="1" applyAlignment="1">
      <alignment horizontal="center" vertical="top"/>
    </xf>
    <xf numFmtId="3" fontId="13" fillId="0" borderId="8" xfId="10" applyNumberFormat="1" applyFont="1" applyFill="1" applyBorder="1" applyAlignment="1">
      <alignment horizontal="center" vertical="top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0" fontId="16" fillId="0" borderId="0" xfId="6" applyFont="1" applyFill="1" applyAlignment="1">
      <alignment horizontal="center" vertical="top"/>
    </xf>
    <xf numFmtId="0" fontId="9" fillId="0" borderId="0" xfId="6" applyFont="1" applyFill="1" applyAlignment="1">
      <alignment horizontal="center" vertical="top"/>
    </xf>
  </cellXfs>
  <cellStyles count="22">
    <cellStyle name="Normal" xfId="0" builtinId="0"/>
    <cellStyle name="Normal 10" xfId="11"/>
    <cellStyle name="Normal 12" xfId="13"/>
    <cellStyle name="Normal 2" xfId="6"/>
    <cellStyle name="Normal 2 2" xfId="12"/>
    <cellStyle name="Normal 2 2 2" xfId="16"/>
    <cellStyle name="Normal 2 3" xfId="15"/>
    <cellStyle name="Normal 23" xfId="3"/>
    <cellStyle name="Normal 23 2" xfId="18"/>
    <cellStyle name="Normal 3" xfId="1"/>
    <cellStyle name="Normal 3 2" xfId="8"/>
    <cellStyle name="Normal 3 2 2" xfId="20"/>
    <cellStyle name="Normal 4" xfId="10"/>
    <cellStyle name="Normal 5" xfId="2"/>
    <cellStyle name="Normal 5 2" xfId="9"/>
    <cellStyle name="Normal 5 4 4" xfId="5"/>
    <cellStyle name="Normal 6" xfId="14"/>
    <cellStyle name="Normal 6 2" xfId="21"/>
    <cellStyle name="Normal 7" xfId="17"/>
    <cellStyle name="Normal 95" xfId="4"/>
    <cellStyle name="Normal 95 2" xfId="19"/>
    <cellStyle name="Normal_Sheet3 3" xfId="7"/>
  </cellStyles>
  <dxfs count="0"/>
  <tableStyles count="0" defaultTableStyle="TableStyleMedium2" defaultPivotStyle="PivotStyleLight16"/>
  <colors>
    <mruColors>
      <color rgb="FF99FF99"/>
      <color rgb="FFFF0066"/>
      <color rgb="FFCCECFF"/>
      <color rgb="FFD7EAF4"/>
      <color rgb="FFFFFF99"/>
      <color rgb="FFFFFED8"/>
      <color rgb="FFEBFAE5"/>
      <color rgb="FFFBF9E4"/>
      <color rgb="FFFFFDE7"/>
      <color rgb="FFFFF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180120%20FBiH%20Detailed%20COA%20to%20ESA%20GF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\DJGrillmaster\Desktop\IMF\MKD\Mission%20170703\170223%20GFS%20Bridge%20Table%20ESA%20+%20GFSM%20(With%20suggested%20revisions%20+%20da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Bosnia%20and%20Herzegovina%20-%20DRAFT%20-%20FBiH%20Form%208%20bridge%20to%20ESA%202010%20&amp;%20GFSM%202014-6179858-v1-DMSDR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GFSM ESA"/>
      <sheetName val="ExpBridge"/>
      <sheetName val="RevBrid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_Exp_ESA_GFSM"/>
      <sheetName val="COA_Rev_ESA_GFSM"/>
      <sheetName val="EXP"/>
      <sheetName val="RevBridge"/>
      <sheetName val="T1-BA"/>
      <sheetName val="T2-BA"/>
      <sheetName val="T3-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Bridge"/>
      <sheetName val="RevBridg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5"/>
  <sheetViews>
    <sheetView tabSelected="1" zoomScale="120" zoomScaleNormal="120" zoomScaleSheetLayoutView="80" workbookViewId="0">
      <selection activeCell="I3" sqref="I3"/>
    </sheetView>
  </sheetViews>
  <sheetFormatPr defaultColWidth="9" defaultRowHeight="12.75" x14ac:dyDescent="0.25"/>
  <cols>
    <col min="1" max="1" width="3.625" style="9" customWidth="1"/>
    <col min="2" max="2" width="7" style="26" customWidth="1"/>
    <col min="3" max="3" width="6.375" style="26" customWidth="1"/>
    <col min="4" max="4" width="7.125" style="9" customWidth="1"/>
    <col min="5" max="5" width="47" style="9" customWidth="1"/>
    <col min="6" max="7" width="12.125" style="9" customWidth="1"/>
    <col min="8" max="8" width="12.375" style="9" customWidth="1"/>
    <col min="9" max="10" width="7.375" style="9" customWidth="1"/>
    <col min="11" max="11" width="10.5" style="9" bestFit="1" customWidth="1"/>
    <col min="12" max="14" width="13" style="9" customWidth="1"/>
    <col min="15" max="16384" width="9" style="9"/>
  </cols>
  <sheetData>
    <row r="1" spans="1:12" x14ac:dyDescent="0.25">
      <c r="A1" s="207" t="s">
        <v>242</v>
      </c>
      <c r="B1" s="207"/>
      <c r="C1" s="207"/>
      <c r="D1" s="207"/>
      <c r="E1" s="207"/>
      <c r="F1" s="208"/>
      <c r="G1" s="208"/>
      <c r="H1" s="208"/>
      <c r="I1" s="208"/>
      <c r="J1" s="208"/>
    </row>
    <row r="2" spans="1:12" x14ac:dyDescent="0.25">
      <c r="A2" s="207" t="s">
        <v>243</v>
      </c>
      <c r="B2" s="207"/>
      <c r="C2" s="207"/>
      <c r="D2" s="207"/>
      <c r="E2" s="207"/>
      <c r="F2" s="208"/>
      <c r="G2" s="208"/>
      <c r="H2" s="208"/>
      <c r="I2" s="208"/>
      <c r="J2" s="219"/>
    </row>
    <row r="3" spans="1:12" x14ac:dyDescent="0.25">
      <c r="A3" s="207"/>
      <c r="B3" s="207"/>
      <c r="C3" s="207"/>
      <c r="D3" s="207"/>
      <c r="E3" s="207"/>
      <c r="F3" s="208"/>
      <c r="G3" s="208"/>
      <c r="H3" s="208"/>
      <c r="I3" s="208"/>
      <c r="J3" s="208"/>
    </row>
    <row r="4" spans="1:12" x14ac:dyDescent="0.25">
      <c r="A4" s="207" t="s">
        <v>244</v>
      </c>
      <c r="B4" s="207"/>
      <c r="C4" s="207"/>
      <c r="D4" s="207"/>
      <c r="E4" s="207"/>
      <c r="F4" s="209"/>
      <c r="G4" s="209"/>
      <c r="H4" s="209"/>
      <c r="I4" s="209"/>
      <c r="J4" s="208"/>
      <c r="L4" s="11"/>
    </row>
    <row r="5" spans="1:12" x14ac:dyDescent="0.25">
      <c r="A5" s="210"/>
      <c r="B5" s="210"/>
      <c r="C5" s="210"/>
      <c r="D5" s="210"/>
      <c r="E5" s="210"/>
      <c r="F5" s="211"/>
      <c r="G5" s="211"/>
      <c r="H5" s="212"/>
      <c r="I5" s="212"/>
      <c r="J5" s="220"/>
    </row>
    <row r="6" spans="1:12" x14ac:dyDescent="0.2">
      <c r="A6" s="213" t="s">
        <v>401</v>
      </c>
      <c r="B6" s="213"/>
      <c r="C6" s="213"/>
      <c r="D6" s="213"/>
      <c r="E6" s="213"/>
      <c r="F6" s="214"/>
      <c r="G6" s="215" t="s">
        <v>415</v>
      </c>
      <c r="H6" s="215"/>
      <c r="I6" s="214"/>
      <c r="J6" s="221"/>
    </row>
    <row r="7" spans="1:12" x14ac:dyDescent="0.2">
      <c r="A7" s="213"/>
      <c r="B7" s="213"/>
      <c r="C7" s="213"/>
      <c r="D7" s="213"/>
      <c r="E7" s="213"/>
      <c r="F7" s="214"/>
      <c r="G7" s="215" t="s">
        <v>402</v>
      </c>
      <c r="H7" s="216"/>
      <c r="I7" s="214"/>
      <c r="J7" s="221"/>
    </row>
    <row r="8" spans="1:12" x14ac:dyDescent="0.2">
      <c r="A8" s="213"/>
      <c r="B8" s="213"/>
      <c r="C8" s="213"/>
      <c r="D8" s="213"/>
      <c r="E8" s="213"/>
      <c r="F8" s="214"/>
      <c r="G8" s="215" t="s">
        <v>403</v>
      </c>
      <c r="H8" s="216"/>
      <c r="I8" s="214"/>
      <c r="J8" s="221"/>
    </row>
    <row r="9" spans="1:12" x14ac:dyDescent="0.2">
      <c r="A9" s="213" t="s">
        <v>404</v>
      </c>
      <c r="B9" s="213"/>
      <c r="C9" s="213"/>
      <c r="D9" s="213"/>
      <c r="E9" s="213"/>
      <c r="F9" s="217"/>
      <c r="G9" s="216"/>
      <c r="H9" s="218"/>
      <c r="I9" s="209"/>
      <c r="J9" s="209"/>
    </row>
    <row r="10" spans="1:12" x14ac:dyDescent="0.2">
      <c r="A10" s="213"/>
      <c r="B10" s="213"/>
      <c r="C10" s="213"/>
      <c r="D10" s="213"/>
      <c r="E10" s="213"/>
      <c r="F10" s="217"/>
      <c r="G10" s="215" t="s">
        <v>405</v>
      </c>
      <c r="H10" s="216"/>
      <c r="I10" s="222"/>
      <c r="J10" s="209"/>
    </row>
    <row r="11" spans="1:12" x14ac:dyDescent="0.2">
      <c r="A11" s="213" t="s">
        <v>406</v>
      </c>
      <c r="B11" s="213"/>
      <c r="C11" s="213"/>
      <c r="D11" s="213"/>
      <c r="E11" s="213"/>
      <c r="F11" s="217"/>
      <c r="G11" s="215"/>
      <c r="H11" s="216"/>
      <c r="I11" s="209"/>
      <c r="J11" s="209"/>
    </row>
    <row r="12" spans="1:12" x14ac:dyDescent="0.2">
      <c r="A12" s="213"/>
      <c r="B12" s="213"/>
      <c r="C12" s="213"/>
      <c r="D12" s="213"/>
      <c r="E12" s="213"/>
      <c r="F12" s="217"/>
      <c r="G12" s="215" t="s">
        <v>407</v>
      </c>
      <c r="H12" s="216"/>
      <c r="I12" s="213"/>
      <c r="J12" s="209"/>
    </row>
    <row r="13" spans="1:12" ht="15.75" x14ac:dyDescent="0.25">
      <c r="A13" s="213" t="s">
        <v>408</v>
      </c>
      <c r="B13" s="213"/>
      <c r="C13" s="213"/>
      <c r="D13" s="213"/>
      <c r="E13" s="213"/>
      <c r="F13" s="217"/>
      <c r="G13" s="215" t="s">
        <v>409</v>
      </c>
      <c r="H13"/>
      <c r="I13" s="209"/>
      <c r="J13" s="209"/>
    </row>
    <row r="14" spans="1:12" x14ac:dyDescent="0.2">
      <c r="A14" s="208"/>
      <c r="B14" s="208"/>
      <c r="C14" s="208"/>
      <c r="D14" s="208"/>
      <c r="E14" s="208"/>
      <c r="F14" s="208"/>
      <c r="G14" s="215" t="s">
        <v>410</v>
      </c>
      <c r="H14" s="218"/>
      <c r="I14" s="209"/>
      <c r="J14" s="209"/>
    </row>
    <row r="15" spans="1:12" x14ac:dyDescent="0.2">
      <c r="A15" s="223"/>
      <c r="B15" s="224"/>
      <c r="C15" s="224"/>
      <c r="D15" s="224"/>
      <c r="E15" s="224"/>
      <c r="F15" s="225"/>
      <c r="G15" s="226"/>
      <c r="H15" s="226"/>
      <c r="I15" s="227"/>
      <c r="J15" s="227"/>
    </row>
    <row r="16" spans="1:12" ht="15.75" x14ac:dyDescent="0.25">
      <c r="B16" s="256" t="s">
        <v>245</v>
      </c>
      <c r="C16" s="256"/>
      <c r="D16" s="256"/>
      <c r="E16" s="256"/>
      <c r="F16" s="257"/>
      <c r="G16" s="257"/>
      <c r="H16" s="257"/>
      <c r="I16" s="257"/>
      <c r="J16" s="257"/>
    </row>
    <row r="17" spans="1:14" s="12" customFormat="1" ht="15" x14ac:dyDescent="0.25">
      <c r="B17" s="228" t="s">
        <v>411</v>
      </c>
      <c r="C17" s="228"/>
      <c r="D17" s="228"/>
      <c r="E17" s="229"/>
      <c r="F17" s="228"/>
      <c r="G17" s="228"/>
      <c r="H17" s="228"/>
      <c r="I17" s="228"/>
      <c r="J17" s="230"/>
    </row>
    <row r="18" spans="1:14" x14ac:dyDescent="0.25">
      <c r="A18" s="26"/>
      <c r="C18" s="73" t="s">
        <v>246</v>
      </c>
      <c r="D18" s="26"/>
    </row>
    <row r="19" spans="1:14" ht="62.25" customHeight="1" x14ac:dyDescent="0.25">
      <c r="A19" s="13" t="s">
        <v>247</v>
      </c>
      <c r="B19" s="3" t="s">
        <v>285</v>
      </c>
      <c r="C19" s="3" t="s">
        <v>248</v>
      </c>
      <c r="D19" s="13" t="s">
        <v>249</v>
      </c>
      <c r="E19" s="14" t="s">
        <v>250</v>
      </c>
      <c r="F19" s="15" t="s">
        <v>251</v>
      </c>
      <c r="G19" s="15" t="s">
        <v>252</v>
      </c>
      <c r="H19" s="15" t="s">
        <v>253</v>
      </c>
      <c r="I19" s="15" t="s">
        <v>254</v>
      </c>
      <c r="J19" s="15" t="s">
        <v>255</v>
      </c>
    </row>
    <row r="20" spans="1:14" x14ac:dyDescent="0.25">
      <c r="A20" s="16"/>
      <c r="B20" s="4"/>
      <c r="C20" s="17"/>
      <c r="D20" s="18"/>
      <c r="E20" s="19"/>
      <c r="F20" s="20">
        <v>1</v>
      </c>
      <c r="G20" s="20">
        <v>2</v>
      </c>
      <c r="H20" s="20">
        <v>3</v>
      </c>
      <c r="I20" s="20">
        <v>4</v>
      </c>
      <c r="J20" s="20">
        <v>5</v>
      </c>
    </row>
    <row r="21" spans="1:14" ht="22.5" customHeight="1" x14ac:dyDescent="0.25">
      <c r="A21" s="74"/>
      <c r="B21" s="74"/>
      <c r="C21" s="75" t="s">
        <v>256</v>
      </c>
      <c r="D21" s="80"/>
      <c r="E21" s="22" t="s">
        <v>0</v>
      </c>
      <c r="F21" s="81"/>
      <c r="G21" s="82"/>
      <c r="H21" s="82"/>
      <c r="I21" s="83"/>
      <c r="J21" s="83"/>
    </row>
    <row r="22" spans="1:14" ht="22.5" customHeight="1" x14ac:dyDescent="0.25">
      <c r="A22" s="76">
        <v>1</v>
      </c>
      <c r="B22" s="76"/>
      <c r="C22" s="74">
        <v>1</v>
      </c>
      <c r="D22" s="84"/>
      <c r="E22" s="23" t="s">
        <v>257</v>
      </c>
      <c r="F22" s="85">
        <f>SUM(F23+F47+F79)</f>
        <v>0</v>
      </c>
      <c r="G22" s="85">
        <f t="shared" ref="G22:H22" si="0">SUM(G23+G47+G79)</f>
        <v>0</v>
      </c>
      <c r="H22" s="85">
        <f t="shared" si="0"/>
        <v>0</v>
      </c>
      <c r="I22" s="83" t="str">
        <f t="shared" ref="I22:I85" si="1">IFERROR(SUM(G22/F22),"")</f>
        <v/>
      </c>
      <c r="J22" s="83" t="str">
        <f>IFERROR(SUM(G22/H22),"")</f>
        <v/>
      </c>
      <c r="L22" s="24"/>
      <c r="M22" s="24"/>
      <c r="N22" s="24"/>
    </row>
    <row r="23" spans="1:14" ht="22.5" customHeight="1" x14ac:dyDescent="0.25">
      <c r="A23" s="86">
        <v>2</v>
      </c>
      <c r="B23" s="6"/>
      <c r="C23" s="5"/>
      <c r="D23" s="13">
        <v>710000</v>
      </c>
      <c r="E23" s="25" t="s">
        <v>1</v>
      </c>
      <c r="F23" s="68">
        <f>SUM(F24+F28+F35+F37+F43+F44+F45+F46)</f>
        <v>0</v>
      </c>
      <c r="G23" s="136">
        <f t="shared" ref="G23:H23" si="2">SUM(G24+G28+G35+G37+G43+G44+G45+G46)</f>
        <v>0</v>
      </c>
      <c r="H23" s="136">
        <f t="shared" si="2"/>
        <v>0</v>
      </c>
      <c r="I23" s="70" t="str">
        <f t="shared" si="1"/>
        <v/>
      </c>
      <c r="J23" s="70" t="str">
        <f t="shared" ref="J23:J86" si="3">IFERROR(SUM(G23/H23),"")</f>
        <v/>
      </c>
    </row>
    <row r="24" spans="1:14" ht="12.75" customHeight="1" x14ac:dyDescent="0.25">
      <c r="A24" s="86">
        <v>3</v>
      </c>
      <c r="B24" s="6" t="s">
        <v>286</v>
      </c>
      <c r="C24" s="6">
        <v>111</v>
      </c>
      <c r="D24" s="50">
        <v>711000</v>
      </c>
      <c r="E24" s="51" t="s">
        <v>2</v>
      </c>
      <c r="F24" s="87">
        <f>SUM(F25+F26+F27)</f>
        <v>0</v>
      </c>
      <c r="G24" s="137">
        <f t="shared" ref="G24:H24" si="4">SUM(G25+G26+G27)</f>
        <v>0</v>
      </c>
      <c r="H24" s="137">
        <f t="shared" si="4"/>
        <v>0</v>
      </c>
      <c r="I24" s="70" t="str">
        <f t="shared" si="1"/>
        <v/>
      </c>
      <c r="J24" s="70" t="str">
        <f t="shared" si="3"/>
        <v/>
      </c>
    </row>
    <row r="25" spans="1:14" ht="12.75" customHeight="1" x14ac:dyDescent="0.25">
      <c r="A25" s="86">
        <v>4</v>
      </c>
      <c r="B25" s="6" t="s">
        <v>3</v>
      </c>
      <c r="C25" s="6">
        <v>1111</v>
      </c>
      <c r="D25" s="50">
        <v>711100</v>
      </c>
      <c r="E25" s="88" t="s">
        <v>4</v>
      </c>
      <c r="F25" s="89"/>
      <c r="G25" s="89"/>
      <c r="H25" s="89"/>
      <c r="I25" s="70" t="str">
        <f t="shared" si="1"/>
        <v/>
      </c>
      <c r="J25" s="70" t="str">
        <f t="shared" si="3"/>
        <v/>
      </c>
    </row>
    <row r="26" spans="1:14" ht="12.75" customHeight="1" x14ac:dyDescent="0.25">
      <c r="A26" s="86">
        <v>5</v>
      </c>
      <c r="B26" s="6" t="s">
        <v>5</v>
      </c>
      <c r="C26" s="6">
        <v>1112</v>
      </c>
      <c r="D26" s="50">
        <v>711200</v>
      </c>
      <c r="E26" s="88" t="s">
        <v>6</v>
      </c>
      <c r="F26" s="89"/>
      <c r="G26" s="89"/>
      <c r="H26" s="89"/>
      <c r="I26" s="70" t="str">
        <f t="shared" si="1"/>
        <v/>
      </c>
      <c r="J26" s="70" t="str">
        <f t="shared" si="3"/>
        <v/>
      </c>
    </row>
    <row r="27" spans="1:14" ht="50.25" customHeight="1" x14ac:dyDescent="0.25">
      <c r="A27" s="86">
        <v>6</v>
      </c>
      <c r="B27" s="6" t="s">
        <v>5</v>
      </c>
      <c r="C27" s="6">
        <v>1112</v>
      </c>
      <c r="D27" s="50">
        <v>711900</v>
      </c>
      <c r="E27" s="88" t="s">
        <v>7</v>
      </c>
      <c r="F27" s="89"/>
      <c r="G27" s="132"/>
      <c r="H27" s="133"/>
      <c r="I27" s="70" t="str">
        <f t="shared" si="1"/>
        <v/>
      </c>
      <c r="J27" s="70" t="str">
        <f t="shared" si="3"/>
        <v/>
      </c>
    </row>
    <row r="28" spans="1:14" ht="12.75" customHeight="1" x14ac:dyDescent="0.25">
      <c r="A28" s="86">
        <v>7</v>
      </c>
      <c r="B28" s="6" t="s">
        <v>287</v>
      </c>
      <c r="C28" s="6">
        <v>12</v>
      </c>
      <c r="D28" s="50">
        <v>712000</v>
      </c>
      <c r="E28" s="88" t="s">
        <v>8</v>
      </c>
      <c r="F28" s="87">
        <f>SUM(F29)</f>
        <v>0</v>
      </c>
      <c r="G28" s="139">
        <f t="shared" ref="G28:H28" si="5">SUM(G29)</f>
        <v>0</v>
      </c>
      <c r="H28" s="87">
        <f t="shared" si="5"/>
        <v>0</v>
      </c>
      <c r="I28" s="70" t="str">
        <f t="shared" si="1"/>
        <v/>
      </c>
      <c r="J28" s="70" t="str">
        <f t="shared" si="3"/>
        <v/>
      </c>
    </row>
    <row r="29" spans="1:14" ht="12.75" customHeight="1" x14ac:dyDescent="0.25">
      <c r="A29" s="86">
        <v>8</v>
      </c>
      <c r="B29" s="6" t="s">
        <v>287</v>
      </c>
      <c r="C29" s="6">
        <v>12</v>
      </c>
      <c r="D29" s="50">
        <v>712100</v>
      </c>
      <c r="E29" s="88" t="s">
        <v>9</v>
      </c>
      <c r="F29" s="89"/>
      <c r="G29" s="138"/>
      <c r="H29" s="89">
        <v>0</v>
      </c>
      <c r="I29" s="70" t="str">
        <f t="shared" si="1"/>
        <v/>
      </c>
      <c r="J29" s="70" t="str">
        <f t="shared" si="3"/>
        <v/>
      </c>
    </row>
    <row r="30" spans="1:14" s="26" customFormat="1" ht="13.5" customHeight="1" x14ac:dyDescent="0.25">
      <c r="A30" s="86">
        <v>9</v>
      </c>
      <c r="B30" s="6" t="s">
        <v>10</v>
      </c>
      <c r="C30" s="6">
        <v>1211</v>
      </c>
      <c r="D30" s="127">
        <v>712110</v>
      </c>
      <c r="E30" s="27" t="s">
        <v>294</v>
      </c>
      <c r="F30" s="89"/>
      <c r="G30" s="89"/>
      <c r="H30" s="89"/>
      <c r="I30" s="70" t="str">
        <f t="shared" si="1"/>
        <v/>
      </c>
      <c r="J30" s="70" t="str">
        <f t="shared" si="3"/>
        <v/>
      </c>
    </row>
    <row r="31" spans="1:14" s="26" customFormat="1" ht="16.5" customHeight="1" x14ac:dyDescent="0.25">
      <c r="A31" s="86">
        <v>10</v>
      </c>
      <c r="B31" s="6" t="s">
        <v>11</v>
      </c>
      <c r="C31" s="6">
        <v>1212</v>
      </c>
      <c r="D31" s="127">
        <v>712120</v>
      </c>
      <c r="E31" s="27" t="s">
        <v>295</v>
      </c>
      <c r="F31" s="89"/>
      <c r="G31" s="89"/>
      <c r="H31" s="89"/>
      <c r="I31" s="70" t="str">
        <f t="shared" si="1"/>
        <v/>
      </c>
      <c r="J31" s="70" t="str">
        <f t="shared" si="3"/>
        <v/>
      </c>
    </row>
    <row r="32" spans="1:14" s="26" customFormat="1" ht="34.5" customHeight="1" x14ac:dyDescent="0.25">
      <c r="A32" s="86">
        <v>11</v>
      </c>
      <c r="B32" s="6" t="s">
        <v>12</v>
      </c>
      <c r="C32" s="6">
        <v>1213</v>
      </c>
      <c r="D32" s="127">
        <v>712131</v>
      </c>
      <c r="E32" s="91" t="s">
        <v>13</v>
      </c>
      <c r="F32" s="89"/>
      <c r="G32" s="89"/>
      <c r="H32" s="89"/>
      <c r="I32" s="70" t="str">
        <f t="shared" si="1"/>
        <v/>
      </c>
      <c r="J32" s="70" t="str">
        <f t="shared" si="3"/>
        <v/>
      </c>
    </row>
    <row r="33" spans="1:13" s="26" customFormat="1" ht="28.5" customHeight="1" x14ac:dyDescent="0.25">
      <c r="A33" s="86">
        <v>12</v>
      </c>
      <c r="B33" s="6" t="s">
        <v>12</v>
      </c>
      <c r="C33" s="6">
        <v>1213</v>
      </c>
      <c r="D33" s="127">
        <v>712133</v>
      </c>
      <c r="E33" s="91" t="s">
        <v>14</v>
      </c>
      <c r="F33" s="89"/>
      <c r="G33" s="89"/>
      <c r="H33" s="89"/>
      <c r="I33" s="70" t="str">
        <f t="shared" si="1"/>
        <v/>
      </c>
      <c r="J33" s="70" t="str">
        <f t="shared" si="3"/>
        <v/>
      </c>
    </row>
    <row r="34" spans="1:13" s="26" customFormat="1" ht="13.5" customHeight="1" x14ac:dyDescent="0.25">
      <c r="A34" s="86">
        <v>13</v>
      </c>
      <c r="B34" s="6" t="s">
        <v>12</v>
      </c>
      <c r="C34" s="6">
        <v>1213</v>
      </c>
      <c r="D34" s="127">
        <v>712190</v>
      </c>
      <c r="E34" s="27" t="s">
        <v>296</v>
      </c>
      <c r="F34" s="89"/>
      <c r="G34" s="89"/>
      <c r="H34" s="89"/>
      <c r="I34" s="70" t="str">
        <f t="shared" si="1"/>
        <v/>
      </c>
      <c r="J34" s="70" t="str">
        <f t="shared" si="3"/>
        <v/>
      </c>
      <c r="L34" s="28"/>
      <c r="M34" s="29"/>
    </row>
    <row r="35" spans="1:13" ht="15.75" customHeight="1" x14ac:dyDescent="0.25">
      <c r="A35" s="86">
        <v>14</v>
      </c>
      <c r="B35" s="6" t="s">
        <v>15</v>
      </c>
      <c r="C35" s="6">
        <v>112</v>
      </c>
      <c r="D35" s="50">
        <v>713000</v>
      </c>
      <c r="E35" s="88" t="s">
        <v>356</v>
      </c>
      <c r="F35" s="87">
        <f>SUM(F36)</f>
        <v>0</v>
      </c>
      <c r="G35" s="87">
        <f t="shared" ref="G35:H35" si="6">SUM(G36)</f>
        <v>0</v>
      </c>
      <c r="H35" s="87">
        <f t="shared" si="6"/>
        <v>0</v>
      </c>
      <c r="I35" s="70" t="str">
        <f t="shared" si="1"/>
        <v/>
      </c>
      <c r="J35" s="70" t="str">
        <f t="shared" si="3"/>
        <v/>
      </c>
      <c r="L35" s="28"/>
      <c r="M35" s="29"/>
    </row>
    <row r="36" spans="1:13" ht="15.75" customHeight="1" x14ac:dyDescent="0.25">
      <c r="A36" s="86">
        <v>15</v>
      </c>
      <c r="B36" s="6" t="s">
        <v>15</v>
      </c>
      <c r="C36" s="6">
        <v>112</v>
      </c>
      <c r="D36" s="50">
        <v>713100</v>
      </c>
      <c r="E36" s="88" t="s">
        <v>16</v>
      </c>
      <c r="F36" s="89"/>
      <c r="G36" s="89"/>
      <c r="H36" s="89"/>
      <c r="I36" s="70" t="str">
        <f t="shared" si="1"/>
        <v/>
      </c>
      <c r="J36" s="70" t="str">
        <f t="shared" si="3"/>
        <v/>
      </c>
    </row>
    <row r="37" spans="1:13" ht="15.75" customHeight="1" x14ac:dyDescent="0.25">
      <c r="A37" s="86">
        <v>16</v>
      </c>
      <c r="B37" s="6"/>
      <c r="C37" s="6">
        <v>113</v>
      </c>
      <c r="D37" s="50">
        <v>714000</v>
      </c>
      <c r="E37" s="88" t="s">
        <v>17</v>
      </c>
      <c r="F37" s="87">
        <f>SUM(F38)</f>
        <v>0</v>
      </c>
      <c r="G37" s="87">
        <f t="shared" ref="G37:H37" si="7">SUM(G38)</f>
        <v>0</v>
      </c>
      <c r="H37" s="87">
        <f t="shared" si="7"/>
        <v>0</v>
      </c>
      <c r="I37" s="70" t="str">
        <f t="shared" si="1"/>
        <v/>
      </c>
      <c r="J37" s="70" t="str">
        <f t="shared" si="3"/>
        <v/>
      </c>
    </row>
    <row r="38" spans="1:13" ht="15.75" customHeight="1" x14ac:dyDescent="0.25">
      <c r="A38" s="86">
        <v>17</v>
      </c>
      <c r="B38" s="6"/>
      <c r="C38" s="6">
        <v>113</v>
      </c>
      <c r="D38" s="50">
        <v>714100</v>
      </c>
      <c r="E38" s="88" t="s">
        <v>18</v>
      </c>
      <c r="F38" s="89"/>
      <c r="G38" s="89"/>
      <c r="H38" s="89"/>
      <c r="I38" s="70" t="str">
        <f t="shared" si="1"/>
        <v/>
      </c>
      <c r="J38" s="70" t="str">
        <f t="shared" si="3"/>
        <v/>
      </c>
    </row>
    <row r="39" spans="1:13" ht="15.75" customHeight="1" x14ac:dyDescent="0.25">
      <c r="A39" s="86">
        <v>18</v>
      </c>
      <c r="B39" s="6" t="s">
        <v>19</v>
      </c>
      <c r="C39" s="6">
        <v>1131</v>
      </c>
      <c r="D39" s="239">
        <v>714110</v>
      </c>
      <c r="E39" s="92" t="s">
        <v>20</v>
      </c>
      <c r="F39" s="89"/>
      <c r="G39" s="89"/>
      <c r="H39" s="89"/>
      <c r="I39" s="70" t="str">
        <f t="shared" si="1"/>
        <v/>
      </c>
      <c r="J39" s="70" t="str">
        <f t="shared" si="3"/>
        <v/>
      </c>
    </row>
    <row r="40" spans="1:13" ht="15.75" customHeight="1" x14ac:dyDescent="0.25">
      <c r="A40" s="86">
        <v>19</v>
      </c>
      <c r="B40" s="6" t="s">
        <v>21</v>
      </c>
      <c r="C40" s="6">
        <v>1133</v>
      </c>
      <c r="D40" s="240">
        <v>714120</v>
      </c>
      <c r="E40" s="92" t="s">
        <v>22</v>
      </c>
      <c r="F40" s="89"/>
      <c r="G40" s="89"/>
      <c r="H40" s="89"/>
      <c r="I40" s="70" t="str">
        <f t="shared" si="1"/>
        <v/>
      </c>
      <c r="J40" s="70" t="str">
        <f t="shared" si="3"/>
        <v/>
      </c>
    </row>
    <row r="41" spans="1:13" ht="15.75" customHeight="1" x14ac:dyDescent="0.25">
      <c r="A41" s="86">
        <v>20</v>
      </c>
      <c r="B41" s="6" t="s">
        <v>23</v>
      </c>
      <c r="C41" s="6">
        <v>11414</v>
      </c>
      <c r="D41" s="240">
        <v>714130</v>
      </c>
      <c r="E41" s="92" t="s">
        <v>24</v>
      </c>
      <c r="F41" s="89"/>
      <c r="G41" s="89"/>
      <c r="H41" s="89"/>
      <c r="I41" s="70" t="str">
        <f t="shared" si="1"/>
        <v/>
      </c>
      <c r="J41" s="70" t="str">
        <f t="shared" si="3"/>
        <v/>
      </c>
    </row>
    <row r="42" spans="1:13" ht="15.75" customHeight="1" x14ac:dyDescent="0.25">
      <c r="A42" s="86">
        <v>21</v>
      </c>
      <c r="B42" s="6" t="s">
        <v>25</v>
      </c>
      <c r="C42" s="6">
        <v>1131</v>
      </c>
      <c r="D42" s="240">
        <v>714190</v>
      </c>
      <c r="E42" s="92" t="s">
        <v>26</v>
      </c>
      <c r="F42" s="89"/>
      <c r="G42" s="89"/>
      <c r="H42" s="89"/>
      <c r="I42" s="70" t="str">
        <f t="shared" si="1"/>
        <v/>
      </c>
      <c r="J42" s="70" t="str">
        <f t="shared" si="3"/>
        <v/>
      </c>
    </row>
    <row r="43" spans="1:13" ht="15.75" customHeight="1" x14ac:dyDescent="0.25">
      <c r="A43" s="86">
        <v>22</v>
      </c>
      <c r="B43" s="6" t="s">
        <v>27</v>
      </c>
      <c r="C43" s="6">
        <v>1142</v>
      </c>
      <c r="D43" s="50">
        <v>715000</v>
      </c>
      <c r="E43" s="88" t="s">
        <v>28</v>
      </c>
      <c r="F43" s="89"/>
      <c r="G43" s="89"/>
      <c r="H43" s="89"/>
      <c r="I43" s="70" t="str">
        <f t="shared" si="1"/>
        <v/>
      </c>
      <c r="J43" s="70" t="str">
        <f t="shared" si="3"/>
        <v/>
      </c>
    </row>
    <row r="44" spans="1:13" ht="15.75" customHeight="1" x14ac:dyDescent="0.25">
      <c r="A44" s="86">
        <v>23</v>
      </c>
      <c r="B44" s="6" t="s">
        <v>3</v>
      </c>
      <c r="C44" s="6">
        <v>1111</v>
      </c>
      <c r="D44" s="50">
        <v>716100</v>
      </c>
      <c r="E44" s="88" t="s">
        <v>29</v>
      </c>
      <c r="F44" s="89"/>
      <c r="G44" s="89"/>
      <c r="H44" s="89"/>
      <c r="I44" s="70" t="str">
        <f t="shared" si="1"/>
        <v/>
      </c>
      <c r="J44" s="70" t="str">
        <f t="shared" si="3"/>
        <v/>
      </c>
    </row>
    <row r="45" spans="1:13" ht="15.75" customHeight="1" x14ac:dyDescent="0.25">
      <c r="A45" s="86">
        <v>24</v>
      </c>
      <c r="B45" s="6" t="s">
        <v>30</v>
      </c>
      <c r="C45" s="6">
        <v>11411</v>
      </c>
      <c r="D45" s="50">
        <v>717000</v>
      </c>
      <c r="E45" s="88" t="s">
        <v>31</v>
      </c>
      <c r="F45" s="89"/>
      <c r="G45" s="135"/>
      <c r="H45" s="134"/>
      <c r="I45" s="70" t="str">
        <f t="shared" si="1"/>
        <v/>
      </c>
      <c r="J45" s="70" t="str">
        <f t="shared" si="3"/>
        <v/>
      </c>
    </row>
    <row r="46" spans="1:13" ht="15.75" customHeight="1" x14ac:dyDescent="0.25">
      <c r="A46" s="86">
        <v>25</v>
      </c>
      <c r="B46" s="6" t="s">
        <v>32</v>
      </c>
      <c r="C46" s="6">
        <v>116</v>
      </c>
      <c r="D46" s="50">
        <v>719000</v>
      </c>
      <c r="E46" s="88" t="s">
        <v>33</v>
      </c>
      <c r="F46" s="89"/>
      <c r="G46" s="140"/>
      <c r="H46" s="141"/>
      <c r="I46" s="70" t="str">
        <f t="shared" si="1"/>
        <v/>
      </c>
      <c r="J46" s="70" t="str">
        <f t="shared" si="3"/>
        <v/>
      </c>
    </row>
    <row r="47" spans="1:13" ht="18" customHeight="1" x14ac:dyDescent="0.25">
      <c r="A47" s="86">
        <v>26</v>
      </c>
      <c r="B47" s="6"/>
      <c r="C47" s="5"/>
      <c r="D47" s="13">
        <v>720000</v>
      </c>
      <c r="E47" s="25" t="s">
        <v>34</v>
      </c>
      <c r="F47" s="68">
        <f>SUM(F48+F67+F77+F78)</f>
        <v>0</v>
      </c>
      <c r="G47" s="143">
        <f t="shared" ref="G47:H47" si="8">SUM(G48+G67+G77+G78)</f>
        <v>0</v>
      </c>
      <c r="H47" s="143">
        <f t="shared" si="8"/>
        <v>0</v>
      </c>
      <c r="I47" s="70" t="str">
        <f t="shared" si="1"/>
        <v/>
      </c>
      <c r="J47" s="70" t="str">
        <f t="shared" si="3"/>
        <v/>
      </c>
      <c r="K47" s="24"/>
    </row>
    <row r="48" spans="1:13" ht="27" customHeight="1" x14ac:dyDescent="0.2">
      <c r="A48" s="86">
        <v>27</v>
      </c>
      <c r="B48" s="6"/>
      <c r="C48" s="5"/>
      <c r="D48" s="93">
        <v>721000</v>
      </c>
      <c r="E48" s="51" t="s">
        <v>35</v>
      </c>
      <c r="F48" s="89">
        <f>SUM(F49+F55+F57+F58+F59+F60+F66)</f>
        <v>0</v>
      </c>
      <c r="G48" s="144">
        <f t="shared" ref="G48:H48" si="9">SUM(G49+G55+G57+G58+G59+G60+G66)</f>
        <v>0</v>
      </c>
      <c r="H48" s="144">
        <f t="shared" si="9"/>
        <v>0</v>
      </c>
      <c r="I48" s="70" t="str">
        <f t="shared" si="1"/>
        <v/>
      </c>
      <c r="J48" s="70" t="str">
        <f t="shared" si="3"/>
        <v/>
      </c>
      <c r="K48" s="24"/>
    </row>
    <row r="49" spans="1:14" ht="13.5" customHeight="1" x14ac:dyDescent="0.25">
      <c r="A49" s="86">
        <v>28</v>
      </c>
      <c r="B49" s="6"/>
      <c r="C49" s="5"/>
      <c r="D49" s="50">
        <v>721100</v>
      </c>
      <c r="E49" s="51" t="s">
        <v>36</v>
      </c>
      <c r="F49" s="89"/>
      <c r="G49" s="142"/>
      <c r="H49" s="145"/>
      <c r="I49" s="70" t="str">
        <f t="shared" si="1"/>
        <v/>
      </c>
      <c r="J49" s="70" t="str">
        <f t="shared" si="3"/>
        <v/>
      </c>
    </row>
    <row r="50" spans="1:14" ht="13.5" customHeight="1" x14ac:dyDescent="0.25">
      <c r="A50" s="86">
        <v>29</v>
      </c>
      <c r="B50" s="6"/>
      <c r="C50" s="5"/>
      <c r="D50" s="127">
        <v>721110</v>
      </c>
      <c r="E50" s="94" t="s">
        <v>297</v>
      </c>
      <c r="F50" s="89"/>
      <c r="G50" s="142"/>
      <c r="H50" s="145"/>
      <c r="I50" s="70" t="str">
        <f t="shared" si="1"/>
        <v/>
      </c>
      <c r="J50" s="70" t="str">
        <f t="shared" si="3"/>
        <v/>
      </c>
    </row>
    <row r="51" spans="1:14" ht="15" x14ac:dyDescent="0.25">
      <c r="A51" s="86">
        <v>30</v>
      </c>
      <c r="B51" s="6" t="s">
        <v>37</v>
      </c>
      <c r="C51" s="30">
        <v>1412</v>
      </c>
      <c r="D51" s="127">
        <v>721111</v>
      </c>
      <c r="E51" s="95" t="s">
        <v>298</v>
      </c>
      <c r="F51" s="89"/>
      <c r="G51" s="142"/>
      <c r="H51" s="145"/>
      <c r="I51" s="70" t="str">
        <f t="shared" si="1"/>
        <v/>
      </c>
      <c r="J51" s="70" t="str">
        <f t="shared" si="3"/>
        <v/>
      </c>
    </row>
    <row r="52" spans="1:14" ht="15" customHeight="1" x14ac:dyDescent="0.25">
      <c r="A52" s="86">
        <v>31</v>
      </c>
      <c r="B52" s="6" t="s">
        <v>39</v>
      </c>
      <c r="C52" s="30">
        <v>1421</v>
      </c>
      <c r="D52" s="127">
        <v>721120</v>
      </c>
      <c r="E52" s="94" t="s">
        <v>299</v>
      </c>
      <c r="F52" s="89"/>
      <c r="G52" s="142"/>
      <c r="H52" s="145"/>
      <c r="I52" s="70" t="str">
        <f t="shared" si="1"/>
        <v/>
      </c>
      <c r="J52" s="70" t="str">
        <f t="shared" si="3"/>
        <v/>
      </c>
    </row>
    <row r="53" spans="1:14" ht="26.25" customHeight="1" x14ac:dyDescent="0.25">
      <c r="A53" s="86">
        <v>32</v>
      </c>
      <c r="B53" s="6" t="s">
        <v>40</v>
      </c>
      <c r="C53" s="30">
        <v>14412</v>
      </c>
      <c r="D53" s="127">
        <v>721191</v>
      </c>
      <c r="E53" s="94" t="s">
        <v>300</v>
      </c>
      <c r="F53" s="89"/>
      <c r="G53" s="89"/>
      <c r="H53" s="89"/>
      <c r="I53" s="70" t="str">
        <f t="shared" si="1"/>
        <v/>
      </c>
      <c r="J53" s="70" t="str">
        <f t="shared" si="3"/>
        <v/>
      </c>
    </row>
    <row r="54" spans="1:14" ht="14.25" x14ac:dyDescent="0.25">
      <c r="A54" s="86">
        <v>33</v>
      </c>
      <c r="B54" s="6" t="s">
        <v>42</v>
      </c>
      <c r="C54" s="30" t="s">
        <v>41</v>
      </c>
      <c r="D54" s="127">
        <v>721192</v>
      </c>
      <c r="E54" s="96" t="s">
        <v>301</v>
      </c>
      <c r="F54" s="89"/>
      <c r="G54" s="146"/>
      <c r="H54" s="148"/>
      <c r="I54" s="70" t="str">
        <f t="shared" si="1"/>
        <v/>
      </c>
      <c r="J54" s="70" t="str">
        <f t="shared" si="3"/>
        <v/>
      </c>
    </row>
    <row r="55" spans="1:14" ht="14.25" customHeight="1" x14ac:dyDescent="0.25">
      <c r="A55" s="86">
        <v>34</v>
      </c>
      <c r="B55" s="6"/>
      <c r="C55" s="31"/>
      <c r="D55" s="69">
        <v>721200</v>
      </c>
      <c r="E55" s="97" t="s">
        <v>43</v>
      </c>
      <c r="F55" s="89"/>
      <c r="G55" s="146"/>
      <c r="H55" s="148"/>
      <c r="I55" s="70" t="str">
        <f t="shared" si="1"/>
        <v/>
      </c>
      <c r="J55" s="70" t="str">
        <f t="shared" si="3"/>
        <v/>
      </c>
    </row>
    <row r="56" spans="1:14" ht="15" customHeight="1" x14ac:dyDescent="0.25">
      <c r="A56" s="86">
        <v>35</v>
      </c>
      <c r="B56" s="6" t="s">
        <v>38</v>
      </c>
      <c r="C56" s="31">
        <v>1415</v>
      </c>
      <c r="D56" s="107">
        <v>721214</v>
      </c>
      <c r="E56" s="98" t="s">
        <v>258</v>
      </c>
      <c r="F56" s="89"/>
      <c r="G56" s="146"/>
      <c r="H56" s="148"/>
      <c r="I56" s="70" t="str">
        <f t="shared" si="1"/>
        <v/>
      </c>
      <c r="J56" s="70" t="str">
        <f t="shared" si="3"/>
        <v/>
      </c>
    </row>
    <row r="57" spans="1:14" ht="19.5" customHeight="1" x14ac:dyDescent="0.25">
      <c r="A57" s="86">
        <v>36</v>
      </c>
      <c r="B57" s="6" t="s">
        <v>44</v>
      </c>
      <c r="C57" s="31">
        <v>1411</v>
      </c>
      <c r="D57" s="69">
        <v>721300</v>
      </c>
      <c r="E57" s="97" t="s">
        <v>45</v>
      </c>
      <c r="F57" s="89"/>
      <c r="G57" s="146"/>
      <c r="H57" s="148"/>
      <c r="I57" s="70" t="str">
        <f t="shared" si="1"/>
        <v/>
      </c>
      <c r="J57" s="70" t="str">
        <f t="shared" si="3"/>
        <v/>
      </c>
    </row>
    <row r="58" spans="1:14" ht="14.25" customHeight="1" x14ac:dyDescent="0.25">
      <c r="A58" s="86">
        <v>37</v>
      </c>
      <c r="B58" s="6" t="s">
        <v>44</v>
      </c>
      <c r="C58" s="31" t="s">
        <v>239</v>
      </c>
      <c r="D58" s="69">
        <v>721400</v>
      </c>
      <c r="E58" s="97" t="s">
        <v>46</v>
      </c>
      <c r="F58" s="89"/>
      <c r="G58" s="146"/>
      <c r="H58" s="148"/>
      <c r="I58" s="70" t="str">
        <f t="shared" si="1"/>
        <v/>
      </c>
      <c r="J58" s="70" t="str">
        <f t="shared" si="3"/>
        <v/>
      </c>
    </row>
    <row r="59" spans="1:14" ht="15.75" customHeight="1" x14ac:dyDescent="0.25">
      <c r="A59" s="86">
        <v>38</v>
      </c>
      <c r="B59" s="6" t="s">
        <v>47</v>
      </c>
      <c r="C59" s="31">
        <v>4222</v>
      </c>
      <c r="D59" s="69">
        <v>721500</v>
      </c>
      <c r="E59" s="97" t="s">
        <v>48</v>
      </c>
      <c r="F59" s="89"/>
      <c r="G59" s="146"/>
      <c r="H59" s="148"/>
      <c r="I59" s="70" t="str">
        <f t="shared" si="1"/>
        <v/>
      </c>
      <c r="J59" s="70" t="str">
        <f t="shared" si="3"/>
        <v/>
      </c>
    </row>
    <row r="60" spans="1:14" ht="15.75" customHeight="1" x14ac:dyDescent="0.25">
      <c r="A60" s="86">
        <v>39</v>
      </c>
      <c r="B60" s="6"/>
      <c r="C60" s="31"/>
      <c r="D60" s="69">
        <v>721600</v>
      </c>
      <c r="E60" s="97" t="s">
        <v>49</v>
      </c>
      <c r="F60" s="89"/>
      <c r="G60" s="147"/>
      <c r="H60" s="149"/>
      <c r="I60" s="70" t="str">
        <f t="shared" si="1"/>
        <v/>
      </c>
      <c r="J60" s="70" t="str">
        <f t="shared" si="3"/>
        <v/>
      </c>
    </row>
    <row r="61" spans="1:14" ht="15.75" customHeight="1" x14ac:dyDescent="0.25">
      <c r="A61" s="86">
        <v>40</v>
      </c>
      <c r="B61" s="6" t="s">
        <v>51</v>
      </c>
      <c r="C61" s="31" t="s">
        <v>50</v>
      </c>
      <c r="D61" s="107">
        <v>721611</v>
      </c>
      <c r="E61" s="96" t="s">
        <v>259</v>
      </c>
      <c r="F61" s="89"/>
      <c r="G61" s="147"/>
      <c r="H61" s="149"/>
      <c r="I61" s="70" t="str">
        <f t="shared" si="1"/>
        <v/>
      </c>
      <c r="J61" s="70" t="str">
        <f t="shared" si="3"/>
        <v/>
      </c>
    </row>
    <row r="62" spans="1:14" ht="15.75" customHeight="1" x14ac:dyDescent="0.25">
      <c r="A62" s="86">
        <v>41</v>
      </c>
      <c r="B62" s="6" t="s">
        <v>53</v>
      </c>
      <c r="C62" s="31" t="s">
        <v>52</v>
      </c>
      <c r="D62" s="107">
        <v>721612</v>
      </c>
      <c r="E62" s="96" t="s">
        <v>260</v>
      </c>
      <c r="F62" s="89"/>
      <c r="G62" s="147"/>
      <c r="H62" s="149"/>
      <c r="I62" s="70" t="str">
        <f t="shared" si="1"/>
        <v/>
      </c>
      <c r="J62" s="70" t="str">
        <f t="shared" si="3"/>
        <v/>
      </c>
      <c r="L62" s="32"/>
      <c r="M62" s="33"/>
      <c r="N62" s="34"/>
    </row>
    <row r="63" spans="1:14" ht="15.75" customHeight="1" x14ac:dyDescent="0.25">
      <c r="A63" s="86">
        <v>42</v>
      </c>
      <c r="B63" s="6" t="s">
        <v>53</v>
      </c>
      <c r="C63" s="31" t="s">
        <v>52</v>
      </c>
      <c r="D63" s="107">
        <v>721613</v>
      </c>
      <c r="E63" s="96" t="s">
        <v>261</v>
      </c>
      <c r="F63" s="89"/>
      <c r="G63" s="147"/>
      <c r="H63" s="149"/>
      <c r="I63" s="70" t="str">
        <f t="shared" si="1"/>
        <v/>
      </c>
      <c r="J63" s="70" t="str">
        <f t="shared" si="3"/>
        <v/>
      </c>
      <c r="L63" s="32"/>
      <c r="M63" s="33"/>
      <c r="N63" s="34"/>
    </row>
    <row r="64" spans="1:14" ht="15.75" customHeight="1" x14ac:dyDescent="0.25">
      <c r="A64" s="86">
        <v>43</v>
      </c>
      <c r="B64" s="6" t="s">
        <v>51</v>
      </c>
      <c r="C64" s="31" t="s">
        <v>302</v>
      </c>
      <c r="D64" s="107">
        <v>721614</v>
      </c>
      <c r="E64" s="96" t="s">
        <v>262</v>
      </c>
      <c r="F64" s="89"/>
      <c r="G64" s="147"/>
      <c r="H64" s="149"/>
      <c r="I64" s="70" t="str">
        <f t="shared" si="1"/>
        <v/>
      </c>
      <c r="J64" s="70" t="str">
        <f t="shared" si="3"/>
        <v/>
      </c>
      <c r="L64" s="32"/>
      <c r="M64" s="33"/>
      <c r="N64" s="34"/>
    </row>
    <row r="65" spans="1:14" ht="15.75" customHeight="1" x14ac:dyDescent="0.25">
      <c r="A65" s="86">
        <v>44</v>
      </c>
      <c r="B65" s="6" t="s">
        <v>51</v>
      </c>
      <c r="C65" s="31" t="s">
        <v>302</v>
      </c>
      <c r="D65" s="107">
        <v>721615</v>
      </c>
      <c r="E65" s="96" t="s">
        <v>263</v>
      </c>
      <c r="F65" s="89"/>
      <c r="G65" s="147"/>
      <c r="H65" s="149"/>
      <c r="I65" s="70" t="str">
        <f t="shared" si="1"/>
        <v/>
      </c>
      <c r="J65" s="70" t="str">
        <f t="shared" si="3"/>
        <v/>
      </c>
      <c r="L65" s="32"/>
      <c r="M65" s="33"/>
      <c r="N65" s="34"/>
    </row>
    <row r="66" spans="1:14" ht="14.25" x14ac:dyDescent="0.25">
      <c r="A66" s="86">
        <v>45</v>
      </c>
      <c r="B66" s="6" t="s">
        <v>54</v>
      </c>
      <c r="C66" s="31">
        <v>1422</v>
      </c>
      <c r="D66" s="69">
        <v>721700</v>
      </c>
      <c r="E66" s="97" t="s">
        <v>55</v>
      </c>
      <c r="F66" s="89"/>
      <c r="G66" s="146"/>
      <c r="H66" s="148"/>
      <c r="I66" s="70" t="str">
        <f t="shared" si="1"/>
        <v/>
      </c>
      <c r="J66" s="70" t="str">
        <f t="shared" si="3"/>
        <v/>
      </c>
      <c r="L66" s="32"/>
      <c r="M66" s="33"/>
      <c r="N66" s="34"/>
    </row>
    <row r="67" spans="1:14" ht="24.75" customHeight="1" x14ac:dyDescent="0.2">
      <c r="A67" s="86">
        <v>46</v>
      </c>
      <c r="B67" s="6"/>
      <c r="C67" s="35"/>
      <c r="D67" s="69">
        <v>722000</v>
      </c>
      <c r="E67" s="97" t="s">
        <v>56</v>
      </c>
      <c r="F67" s="87">
        <f>SUM(F68+F69+F70+F71+F72+F73+F74)</f>
        <v>0</v>
      </c>
      <c r="G67" s="151">
        <f t="shared" ref="G67:H67" si="10">SUM(G68+G69+G70+G71+G72+G73+G74)</f>
        <v>0</v>
      </c>
      <c r="H67" s="151">
        <f t="shared" si="10"/>
        <v>0</v>
      </c>
      <c r="I67" s="70" t="str">
        <f t="shared" si="1"/>
        <v/>
      </c>
      <c r="J67" s="70" t="str">
        <f t="shared" si="3"/>
        <v/>
      </c>
      <c r="K67" s="24"/>
    </row>
    <row r="68" spans="1:14" ht="14.25" customHeight="1" x14ac:dyDescent="0.25">
      <c r="A68" s="86">
        <v>47</v>
      </c>
      <c r="B68" s="6" t="s">
        <v>57</v>
      </c>
      <c r="C68" s="31">
        <v>1146</v>
      </c>
      <c r="D68" s="69">
        <v>722100</v>
      </c>
      <c r="E68" s="97" t="s">
        <v>58</v>
      </c>
      <c r="F68" s="89"/>
      <c r="G68" s="150"/>
      <c r="H68" s="153"/>
      <c r="I68" s="70" t="str">
        <f t="shared" si="1"/>
        <v/>
      </c>
      <c r="J68" s="70" t="str">
        <f t="shared" si="3"/>
        <v/>
      </c>
    </row>
    <row r="69" spans="1:14" ht="14.25" customHeight="1" x14ac:dyDescent="0.25">
      <c r="A69" s="86">
        <v>48</v>
      </c>
      <c r="B69" s="6" t="s">
        <v>54</v>
      </c>
      <c r="C69" s="31">
        <v>1422</v>
      </c>
      <c r="D69" s="69">
        <v>722200</v>
      </c>
      <c r="E69" s="97" t="s">
        <v>59</v>
      </c>
      <c r="F69" s="89"/>
      <c r="G69" s="150"/>
      <c r="H69" s="153"/>
      <c r="I69" s="70" t="str">
        <f t="shared" si="1"/>
        <v/>
      </c>
      <c r="J69" s="70" t="str">
        <f t="shared" si="3"/>
        <v/>
      </c>
    </row>
    <row r="70" spans="1:14" ht="14.25" customHeight="1" x14ac:dyDescent="0.25">
      <c r="A70" s="86">
        <v>49</v>
      </c>
      <c r="B70" s="6" t="s">
        <v>54</v>
      </c>
      <c r="C70" s="31">
        <v>1422</v>
      </c>
      <c r="D70" s="69">
        <v>722300</v>
      </c>
      <c r="E70" s="97" t="s">
        <v>60</v>
      </c>
      <c r="F70" s="89"/>
      <c r="G70" s="150"/>
      <c r="H70" s="153"/>
      <c r="I70" s="70" t="str">
        <f t="shared" si="1"/>
        <v/>
      </c>
      <c r="J70" s="70" t="str">
        <f t="shared" si="3"/>
        <v/>
      </c>
    </row>
    <row r="71" spans="1:14" ht="14.25" customHeight="1" x14ac:dyDescent="0.25">
      <c r="A71" s="86">
        <v>50</v>
      </c>
      <c r="B71" s="6" t="s">
        <v>54</v>
      </c>
      <c r="C71" s="31">
        <v>1422</v>
      </c>
      <c r="D71" s="69">
        <v>722400</v>
      </c>
      <c r="E71" s="97" t="s">
        <v>61</v>
      </c>
      <c r="F71" s="89"/>
      <c r="G71" s="150"/>
      <c r="H71" s="153"/>
      <c r="I71" s="70" t="str">
        <f t="shared" si="1"/>
        <v/>
      </c>
      <c r="J71" s="70" t="str">
        <f t="shared" si="3"/>
        <v/>
      </c>
    </row>
    <row r="72" spans="1:14" ht="14.25" customHeight="1" x14ac:dyDescent="0.25">
      <c r="A72" s="86">
        <v>51</v>
      </c>
      <c r="B72" s="6" t="s">
        <v>54</v>
      </c>
      <c r="C72" s="31">
        <v>1422</v>
      </c>
      <c r="D72" s="69">
        <v>722500</v>
      </c>
      <c r="E72" s="97" t="s">
        <v>62</v>
      </c>
      <c r="F72" s="89"/>
      <c r="G72" s="150"/>
      <c r="H72" s="153"/>
      <c r="I72" s="70" t="str">
        <f t="shared" si="1"/>
        <v/>
      </c>
      <c r="J72" s="70" t="str">
        <f t="shared" si="3"/>
        <v/>
      </c>
    </row>
    <row r="73" spans="1:14" ht="26.25" customHeight="1" x14ac:dyDescent="0.25">
      <c r="A73" s="86">
        <v>52</v>
      </c>
      <c r="B73" s="6" t="s">
        <v>54</v>
      </c>
      <c r="C73" s="31">
        <v>1422</v>
      </c>
      <c r="D73" s="69">
        <v>722600</v>
      </c>
      <c r="E73" s="97" t="s">
        <v>63</v>
      </c>
      <c r="F73" s="89"/>
      <c r="G73" s="150"/>
      <c r="H73" s="153"/>
      <c r="I73" s="70" t="str">
        <f t="shared" si="1"/>
        <v/>
      </c>
      <c r="J73" s="70" t="str">
        <f t="shared" si="3"/>
        <v/>
      </c>
    </row>
    <row r="74" spans="1:14" ht="12.75" customHeight="1" x14ac:dyDescent="0.25">
      <c r="A74" s="86">
        <v>53</v>
      </c>
      <c r="B74" s="7" t="s">
        <v>64</v>
      </c>
      <c r="C74" s="36">
        <v>1452</v>
      </c>
      <c r="D74" s="99">
        <v>722700</v>
      </c>
      <c r="E74" s="100" t="s">
        <v>65</v>
      </c>
      <c r="F74" s="89"/>
      <c r="G74" s="152"/>
      <c r="H74" s="154"/>
      <c r="I74" s="70" t="str">
        <f t="shared" si="1"/>
        <v/>
      </c>
      <c r="J74" s="70" t="str">
        <f t="shared" si="3"/>
        <v/>
      </c>
    </row>
    <row r="75" spans="1:14" ht="18" customHeight="1" x14ac:dyDescent="0.25">
      <c r="A75" s="86">
        <v>54</v>
      </c>
      <c r="B75" s="7" t="s">
        <v>42</v>
      </c>
      <c r="C75" s="36" t="s">
        <v>41</v>
      </c>
      <c r="D75" s="241">
        <v>722731</v>
      </c>
      <c r="E75" s="96" t="s">
        <v>264</v>
      </c>
      <c r="F75" s="89"/>
      <c r="G75" s="152"/>
      <c r="H75" s="154"/>
      <c r="I75" s="70" t="str">
        <f t="shared" si="1"/>
        <v/>
      </c>
      <c r="J75" s="70" t="str">
        <f t="shared" si="3"/>
        <v/>
      </c>
    </row>
    <row r="76" spans="1:14" ht="18" customHeight="1" x14ac:dyDescent="0.25">
      <c r="A76" s="86">
        <v>55</v>
      </c>
      <c r="B76" s="7" t="s">
        <v>66</v>
      </c>
      <c r="C76" s="36">
        <v>14412</v>
      </c>
      <c r="D76" s="241">
        <v>722751</v>
      </c>
      <c r="E76" s="96" t="s">
        <v>265</v>
      </c>
      <c r="F76" s="89"/>
      <c r="G76" s="152"/>
      <c r="H76" s="154"/>
      <c r="I76" s="70" t="str">
        <f t="shared" si="1"/>
        <v/>
      </c>
      <c r="J76" s="70" t="str">
        <f t="shared" si="3"/>
        <v/>
      </c>
    </row>
    <row r="77" spans="1:14" s="26" customFormat="1" ht="15.75" customHeight="1" x14ac:dyDescent="0.25">
      <c r="A77" s="86">
        <v>56</v>
      </c>
      <c r="B77" s="7" t="s">
        <v>66</v>
      </c>
      <c r="C77" s="36">
        <v>143</v>
      </c>
      <c r="D77" s="69">
        <v>723000</v>
      </c>
      <c r="E77" s="97" t="s">
        <v>67</v>
      </c>
      <c r="F77" s="89"/>
      <c r="G77" s="150"/>
      <c r="H77" s="153"/>
      <c r="I77" s="129" t="str">
        <f t="shared" si="1"/>
        <v/>
      </c>
      <c r="J77" s="129" t="str">
        <f t="shared" si="3"/>
        <v/>
      </c>
      <c r="K77" s="37"/>
    </row>
    <row r="78" spans="1:14" ht="15.75" customHeight="1" x14ac:dyDescent="0.25">
      <c r="A78" s="86">
        <v>57</v>
      </c>
      <c r="B78" s="6" t="s">
        <v>64</v>
      </c>
      <c r="C78" s="31">
        <v>1452</v>
      </c>
      <c r="D78" s="69">
        <v>777000</v>
      </c>
      <c r="E78" s="97" t="s">
        <v>68</v>
      </c>
      <c r="F78" s="89"/>
      <c r="G78" s="150"/>
      <c r="H78" s="153"/>
      <c r="I78" s="70" t="str">
        <f t="shared" si="1"/>
        <v/>
      </c>
      <c r="J78" s="70" t="str">
        <f t="shared" si="3"/>
        <v/>
      </c>
      <c r="K78" s="24"/>
    </row>
    <row r="79" spans="1:14" s="38" customFormat="1" ht="26.25" customHeight="1" x14ac:dyDescent="0.25">
      <c r="A79" s="86">
        <v>58</v>
      </c>
      <c r="B79" s="6"/>
      <c r="C79" s="5">
        <v>13</v>
      </c>
      <c r="D79" s="13"/>
      <c r="E79" s="101" t="s">
        <v>303</v>
      </c>
      <c r="F79" s="102">
        <f>SUM(F80+F83+F99+F102)</f>
        <v>0</v>
      </c>
      <c r="G79" s="156">
        <f t="shared" ref="G79:H79" si="11">SUM(G80+G83+G99+G102)</f>
        <v>0</v>
      </c>
      <c r="H79" s="156">
        <f t="shared" si="11"/>
        <v>0</v>
      </c>
      <c r="I79" s="70" t="str">
        <f t="shared" si="1"/>
        <v/>
      </c>
      <c r="J79" s="70" t="str">
        <f t="shared" si="3"/>
        <v/>
      </c>
    </row>
    <row r="80" spans="1:14" ht="27" customHeight="1" x14ac:dyDescent="0.25">
      <c r="A80" s="86">
        <v>59</v>
      </c>
      <c r="B80" s="6" t="s">
        <v>288</v>
      </c>
      <c r="C80" s="31"/>
      <c r="D80" s="50"/>
      <c r="E80" s="97" t="s">
        <v>304</v>
      </c>
      <c r="F80" s="87">
        <f>SUM(F81:F82)</f>
        <v>0</v>
      </c>
      <c r="G80" s="155">
        <f t="shared" ref="G80:H80" si="12">SUM(G81:G82)</f>
        <v>0</v>
      </c>
      <c r="H80" s="155">
        <f t="shared" si="12"/>
        <v>0</v>
      </c>
      <c r="I80" s="70" t="str">
        <f t="shared" si="1"/>
        <v/>
      </c>
      <c r="J80" s="70" t="str">
        <f t="shared" si="3"/>
        <v/>
      </c>
    </row>
    <row r="81" spans="1:10" ht="12.75" customHeight="1" x14ac:dyDescent="0.25">
      <c r="A81" s="86">
        <v>60</v>
      </c>
      <c r="B81" s="6" t="s">
        <v>69</v>
      </c>
      <c r="C81" s="31">
        <v>1311</v>
      </c>
      <c r="D81" s="69">
        <v>731110</v>
      </c>
      <c r="E81" s="97" t="s">
        <v>70</v>
      </c>
      <c r="F81" s="89"/>
      <c r="G81" s="158"/>
      <c r="H81" s="158"/>
      <c r="I81" s="70" t="str">
        <f t="shared" si="1"/>
        <v/>
      </c>
      <c r="J81" s="70" t="str">
        <f t="shared" si="3"/>
        <v/>
      </c>
    </row>
    <row r="82" spans="1:10" ht="12.75" customHeight="1" x14ac:dyDescent="0.25">
      <c r="A82" s="86">
        <v>61</v>
      </c>
      <c r="B82" s="6" t="s">
        <v>71</v>
      </c>
      <c r="C82" s="31">
        <v>1321</v>
      </c>
      <c r="D82" s="69">
        <v>731120</v>
      </c>
      <c r="E82" s="103" t="s">
        <v>72</v>
      </c>
      <c r="F82" s="89"/>
      <c r="G82" s="158"/>
      <c r="H82" s="158"/>
      <c r="I82" s="70" t="str">
        <f t="shared" si="1"/>
        <v/>
      </c>
      <c r="J82" s="70" t="str">
        <f t="shared" si="3"/>
        <v/>
      </c>
    </row>
    <row r="83" spans="1:10" ht="18" customHeight="1" x14ac:dyDescent="0.25">
      <c r="A83" s="86">
        <v>62</v>
      </c>
      <c r="B83" s="6" t="s">
        <v>74</v>
      </c>
      <c r="C83" s="31">
        <v>133</v>
      </c>
      <c r="D83" s="69">
        <v>732100</v>
      </c>
      <c r="E83" s="103" t="s">
        <v>412</v>
      </c>
      <c r="F83" s="87"/>
      <c r="G83" s="157"/>
      <c r="H83" s="157"/>
      <c r="I83" s="70" t="str">
        <f t="shared" si="1"/>
        <v/>
      </c>
      <c r="J83" s="70" t="str">
        <f t="shared" si="3"/>
        <v/>
      </c>
    </row>
    <row r="84" spans="1:10" ht="18.75" customHeight="1" x14ac:dyDescent="0.25">
      <c r="A84" s="86">
        <v>63</v>
      </c>
      <c r="B84" s="6" t="s">
        <v>74</v>
      </c>
      <c r="C84" s="31">
        <v>1331</v>
      </c>
      <c r="D84" s="69">
        <v>732110</v>
      </c>
      <c r="E84" s="103" t="s">
        <v>73</v>
      </c>
      <c r="F84" s="89"/>
      <c r="G84" s="89"/>
      <c r="H84" s="89"/>
      <c r="I84" s="70" t="str">
        <f t="shared" si="1"/>
        <v/>
      </c>
      <c r="J84" s="70" t="str">
        <f t="shared" si="3"/>
        <v/>
      </c>
    </row>
    <row r="85" spans="1:10" ht="15" x14ac:dyDescent="0.25">
      <c r="A85" s="86">
        <v>64</v>
      </c>
      <c r="B85" s="6" t="s">
        <v>74</v>
      </c>
      <c r="C85" s="31">
        <v>1331</v>
      </c>
      <c r="D85" s="107">
        <v>732111</v>
      </c>
      <c r="E85" s="104" t="s">
        <v>305</v>
      </c>
      <c r="F85" s="89"/>
      <c r="G85" s="155"/>
      <c r="H85" s="155"/>
      <c r="I85" s="70" t="str">
        <f t="shared" si="1"/>
        <v/>
      </c>
      <c r="J85" s="70" t="str">
        <f t="shared" si="3"/>
        <v/>
      </c>
    </row>
    <row r="86" spans="1:10" ht="15" x14ac:dyDescent="0.25">
      <c r="A86" s="86">
        <v>65</v>
      </c>
      <c r="B86" s="6" t="s">
        <v>74</v>
      </c>
      <c r="C86" s="31">
        <v>1331</v>
      </c>
      <c r="D86" s="107">
        <v>732112</v>
      </c>
      <c r="E86" s="104" t="s">
        <v>306</v>
      </c>
      <c r="F86" s="89"/>
      <c r="G86" s="155"/>
      <c r="H86" s="155"/>
      <c r="I86" s="70" t="str">
        <f t="shared" ref="I86:I149" si="13">IFERROR(SUM(G86/F86),"")</f>
        <v/>
      </c>
      <c r="J86" s="70" t="str">
        <f t="shared" si="3"/>
        <v/>
      </c>
    </row>
    <row r="87" spans="1:10" ht="15" x14ac:dyDescent="0.25">
      <c r="A87" s="86">
        <v>66</v>
      </c>
      <c r="B87" s="6" t="s">
        <v>74</v>
      </c>
      <c r="C87" s="31">
        <v>1331</v>
      </c>
      <c r="D87" s="107">
        <v>732113</v>
      </c>
      <c r="E87" s="104" t="s">
        <v>307</v>
      </c>
      <c r="F87" s="89"/>
      <c r="G87" s="155"/>
      <c r="H87" s="155"/>
      <c r="I87" s="70" t="str">
        <f t="shared" si="13"/>
        <v/>
      </c>
      <c r="J87" s="70" t="str">
        <f t="shared" ref="J87:J150" si="14">IFERROR(SUM(G87/H87),"")</f>
        <v/>
      </c>
    </row>
    <row r="88" spans="1:10" ht="15" x14ac:dyDescent="0.25">
      <c r="A88" s="86">
        <v>67</v>
      </c>
      <c r="B88" s="6" t="s">
        <v>74</v>
      </c>
      <c r="C88" s="31">
        <v>1331</v>
      </c>
      <c r="D88" s="107">
        <v>732114</v>
      </c>
      <c r="E88" s="104" t="s">
        <v>308</v>
      </c>
      <c r="F88" s="89"/>
      <c r="G88" s="155"/>
      <c r="H88" s="159"/>
      <c r="I88" s="70" t="str">
        <f t="shared" si="13"/>
        <v/>
      </c>
      <c r="J88" s="70" t="str">
        <f t="shared" si="14"/>
        <v/>
      </c>
    </row>
    <row r="89" spans="1:10" ht="14.25" x14ac:dyDescent="0.25">
      <c r="A89" s="86">
        <v>68</v>
      </c>
      <c r="B89" s="6" t="s">
        <v>74</v>
      </c>
      <c r="C89" s="31">
        <v>1331</v>
      </c>
      <c r="D89" s="107">
        <v>732115</v>
      </c>
      <c r="E89" s="105" t="s">
        <v>309</v>
      </c>
      <c r="F89" s="89"/>
      <c r="G89" s="155"/>
      <c r="H89" s="159"/>
      <c r="I89" s="70" t="str">
        <f t="shared" si="13"/>
        <v/>
      </c>
      <c r="J89" s="70" t="str">
        <f t="shared" si="14"/>
        <v/>
      </c>
    </row>
    <row r="90" spans="1:10" ht="15" x14ac:dyDescent="0.25">
      <c r="A90" s="86">
        <v>69</v>
      </c>
      <c r="B90" s="6" t="s">
        <v>74</v>
      </c>
      <c r="C90" s="31">
        <v>1331</v>
      </c>
      <c r="D90" s="107">
        <v>732116</v>
      </c>
      <c r="E90" s="105" t="s">
        <v>310</v>
      </c>
      <c r="F90" s="89"/>
      <c r="G90" s="155"/>
      <c r="H90" s="159"/>
      <c r="I90" s="70" t="str">
        <f t="shared" si="13"/>
        <v/>
      </c>
      <c r="J90" s="70" t="str">
        <f t="shared" si="14"/>
        <v/>
      </c>
    </row>
    <row r="91" spans="1:10" ht="14.25" customHeight="1" x14ac:dyDescent="0.25">
      <c r="A91" s="86">
        <v>70</v>
      </c>
      <c r="B91" s="6" t="s">
        <v>74</v>
      </c>
      <c r="C91" s="31">
        <v>1331</v>
      </c>
      <c r="D91" s="107">
        <v>732120</v>
      </c>
      <c r="E91" s="106" t="s">
        <v>311</v>
      </c>
      <c r="F91" s="89"/>
      <c r="G91" s="155"/>
      <c r="H91" s="159"/>
      <c r="I91" s="70" t="str">
        <f t="shared" si="13"/>
        <v/>
      </c>
      <c r="J91" s="70" t="str">
        <f t="shared" si="14"/>
        <v/>
      </c>
    </row>
    <row r="92" spans="1:10" ht="14.25" customHeight="1" x14ac:dyDescent="0.25">
      <c r="A92" s="86">
        <v>71</v>
      </c>
      <c r="B92" s="6" t="s">
        <v>74</v>
      </c>
      <c r="C92" s="31">
        <v>1331</v>
      </c>
      <c r="D92" s="107">
        <v>732130</v>
      </c>
      <c r="E92" s="104" t="s">
        <v>312</v>
      </c>
      <c r="F92" s="89"/>
      <c r="G92" s="89"/>
      <c r="H92" s="89"/>
      <c r="I92" s="70" t="str">
        <f t="shared" si="13"/>
        <v/>
      </c>
      <c r="J92" s="70" t="str">
        <f t="shared" si="14"/>
        <v/>
      </c>
    </row>
    <row r="93" spans="1:10" ht="14.25" customHeight="1" x14ac:dyDescent="0.25">
      <c r="A93" s="86">
        <v>72</v>
      </c>
      <c r="B93" s="6" t="s">
        <v>74</v>
      </c>
      <c r="C93" s="31">
        <v>1331</v>
      </c>
      <c r="D93" s="107">
        <v>732131</v>
      </c>
      <c r="E93" s="104" t="s">
        <v>313</v>
      </c>
      <c r="F93" s="89"/>
      <c r="G93" s="155"/>
      <c r="H93" s="155"/>
      <c r="I93" s="70" t="str">
        <f t="shared" si="13"/>
        <v/>
      </c>
      <c r="J93" s="70" t="str">
        <f t="shared" si="14"/>
        <v/>
      </c>
    </row>
    <row r="94" spans="1:10" ht="14.25" customHeight="1" x14ac:dyDescent="0.25">
      <c r="A94" s="86">
        <v>73</v>
      </c>
      <c r="B94" s="6" t="s">
        <v>74</v>
      </c>
      <c r="C94" s="31">
        <v>1331</v>
      </c>
      <c r="D94" s="107">
        <v>732132</v>
      </c>
      <c r="E94" s="108" t="s">
        <v>77</v>
      </c>
      <c r="F94" s="89"/>
      <c r="G94" s="155"/>
      <c r="H94" s="155"/>
      <c r="I94" s="70" t="str">
        <f t="shared" si="13"/>
        <v/>
      </c>
      <c r="J94" s="70" t="str">
        <f t="shared" si="14"/>
        <v/>
      </c>
    </row>
    <row r="95" spans="1:10" ht="14.25" customHeight="1" x14ac:dyDescent="0.25">
      <c r="A95" s="86">
        <v>74</v>
      </c>
      <c r="B95" s="6" t="s">
        <v>74</v>
      </c>
      <c r="C95" s="31">
        <v>1331</v>
      </c>
      <c r="D95" s="107">
        <v>732133</v>
      </c>
      <c r="E95" s="108" t="s">
        <v>78</v>
      </c>
      <c r="F95" s="89"/>
      <c r="G95" s="155"/>
      <c r="H95" s="155"/>
      <c r="I95" s="70" t="str">
        <f t="shared" si="13"/>
        <v/>
      </c>
      <c r="J95" s="70" t="str">
        <f t="shared" si="14"/>
        <v/>
      </c>
    </row>
    <row r="96" spans="1:10" ht="14.25" customHeight="1" x14ac:dyDescent="0.25">
      <c r="A96" s="86">
        <v>75</v>
      </c>
      <c r="B96" s="6" t="s">
        <v>74</v>
      </c>
      <c r="C96" s="31">
        <v>1331</v>
      </c>
      <c r="D96" s="107">
        <v>732134</v>
      </c>
      <c r="E96" s="108" t="s">
        <v>79</v>
      </c>
      <c r="F96" s="89"/>
      <c r="G96" s="155"/>
      <c r="H96" s="155"/>
      <c r="I96" s="70" t="str">
        <f t="shared" si="13"/>
        <v/>
      </c>
      <c r="J96" s="70" t="str">
        <f t="shared" si="14"/>
        <v/>
      </c>
    </row>
    <row r="97" spans="1:10" ht="14.25" customHeight="1" x14ac:dyDescent="0.25">
      <c r="A97" s="86">
        <v>76</v>
      </c>
      <c r="B97" s="6" t="s">
        <v>74</v>
      </c>
      <c r="C97" s="31">
        <v>1331</v>
      </c>
      <c r="D97" s="107">
        <v>732140</v>
      </c>
      <c r="E97" s="108" t="s">
        <v>80</v>
      </c>
      <c r="F97" s="89"/>
      <c r="G97" s="155"/>
      <c r="H97" s="155"/>
      <c r="I97" s="70" t="str">
        <f t="shared" si="13"/>
        <v/>
      </c>
      <c r="J97" s="70" t="str">
        <f t="shared" si="14"/>
        <v/>
      </c>
    </row>
    <row r="98" spans="1:10" ht="14.25" customHeight="1" x14ac:dyDescent="0.25">
      <c r="A98" s="86">
        <v>77</v>
      </c>
      <c r="B98" s="6"/>
      <c r="C98" s="35"/>
      <c r="D98" s="109" t="s">
        <v>81</v>
      </c>
      <c r="E98" s="104" t="s">
        <v>314</v>
      </c>
      <c r="F98" s="89"/>
      <c r="G98" s="155"/>
      <c r="H98" s="155"/>
      <c r="I98" s="70" t="str">
        <f t="shared" si="13"/>
        <v/>
      </c>
      <c r="J98" s="70" t="str">
        <f t="shared" si="14"/>
        <v/>
      </c>
    </row>
    <row r="99" spans="1:10" ht="14.25" customHeight="1" x14ac:dyDescent="0.25">
      <c r="A99" s="86">
        <v>78</v>
      </c>
      <c r="B99" s="6" t="s">
        <v>289</v>
      </c>
      <c r="C99" s="39">
        <v>14412</v>
      </c>
      <c r="D99" s="69">
        <v>733100</v>
      </c>
      <c r="E99" s="110" t="s">
        <v>82</v>
      </c>
      <c r="F99" s="89"/>
      <c r="G99" s="155"/>
      <c r="H99" s="155"/>
      <c r="I99" s="70" t="str">
        <f t="shared" si="13"/>
        <v/>
      </c>
      <c r="J99" s="70" t="str">
        <f t="shared" si="14"/>
        <v/>
      </c>
    </row>
    <row r="100" spans="1:10" ht="14.25" customHeight="1" x14ac:dyDescent="0.25">
      <c r="A100" s="86">
        <v>79</v>
      </c>
      <c r="B100" s="6" t="s">
        <v>66</v>
      </c>
      <c r="C100" s="39">
        <v>14412</v>
      </c>
      <c r="D100" s="107">
        <v>733110</v>
      </c>
      <c r="E100" s="111" t="s">
        <v>315</v>
      </c>
      <c r="F100" s="89"/>
      <c r="G100" s="155"/>
      <c r="H100" s="155"/>
      <c r="I100" s="70" t="str">
        <f t="shared" si="13"/>
        <v/>
      </c>
      <c r="J100" s="70" t="str">
        <f t="shared" si="14"/>
        <v/>
      </c>
    </row>
    <row r="101" spans="1:10" ht="14.25" customHeight="1" x14ac:dyDescent="0.25">
      <c r="A101" s="86">
        <v>80</v>
      </c>
      <c r="B101" s="6" t="s">
        <v>66</v>
      </c>
      <c r="C101" s="39">
        <v>14412</v>
      </c>
      <c r="D101" s="107">
        <v>733120</v>
      </c>
      <c r="E101" s="112" t="s">
        <v>316</v>
      </c>
      <c r="F101" s="89"/>
      <c r="G101" s="155"/>
      <c r="H101" s="155"/>
      <c r="I101" s="70" t="str">
        <f t="shared" si="13"/>
        <v/>
      </c>
      <c r="J101" s="70" t="str">
        <f t="shared" si="14"/>
        <v/>
      </c>
    </row>
    <row r="102" spans="1:10" ht="18.75" customHeight="1" x14ac:dyDescent="0.25">
      <c r="A102" s="86">
        <v>81</v>
      </c>
      <c r="B102" s="6" t="s">
        <v>290</v>
      </c>
      <c r="C102" s="31">
        <v>1332</v>
      </c>
      <c r="D102" s="40">
        <v>741000</v>
      </c>
      <c r="E102" s="41" t="s">
        <v>317</v>
      </c>
      <c r="F102" s="113">
        <f>SUM(F103+F106+F114)</f>
        <v>0</v>
      </c>
      <c r="G102" s="113">
        <f t="shared" ref="G102:H102" si="15">SUM(G103+G106+G114)</f>
        <v>0</v>
      </c>
      <c r="H102" s="113">
        <f t="shared" si="15"/>
        <v>0</v>
      </c>
      <c r="I102" s="70" t="str">
        <f t="shared" si="13"/>
        <v/>
      </c>
      <c r="J102" s="70" t="str">
        <f t="shared" si="14"/>
        <v/>
      </c>
    </row>
    <row r="103" spans="1:10" ht="28.5" customHeight="1" x14ac:dyDescent="0.25">
      <c r="A103" s="86">
        <v>82</v>
      </c>
      <c r="B103" s="6" t="s">
        <v>290</v>
      </c>
      <c r="C103" s="31">
        <v>1332</v>
      </c>
      <c r="D103" s="69">
        <v>741100</v>
      </c>
      <c r="E103" s="88" t="s">
        <v>83</v>
      </c>
      <c r="F103" s="87">
        <f>SUM(F104:F105)</f>
        <v>0</v>
      </c>
      <c r="G103" s="87">
        <f t="shared" ref="G103:H103" si="16">SUM(G104:G105)</f>
        <v>0</v>
      </c>
      <c r="H103" s="87">
        <f t="shared" si="16"/>
        <v>0</v>
      </c>
      <c r="I103" s="70" t="str">
        <f t="shared" si="13"/>
        <v/>
      </c>
      <c r="J103" s="70" t="str">
        <f t="shared" si="14"/>
        <v/>
      </c>
    </row>
    <row r="104" spans="1:10" ht="19.5" customHeight="1" x14ac:dyDescent="0.25">
      <c r="A104" s="86">
        <v>83</v>
      </c>
      <c r="B104" s="6" t="s">
        <v>84</v>
      </c>
      <c r="C104" s="31">
        <v>1312</v>
      </c>
      <c r="D104" s="69">
        <v>741110</v>
      </c>
      <c r="E104" s="114" t="s">
        <v>85</v>
      </c>
      <c r="F104" s="89"/>
      <c r="G104" s="89"/>
      <c r="H104" s="89"/>
      <c r="I104" s="70" t="str">
        <f t="shared" si="13"/>
        <v/>
      </c>
      <c r="J104" s="70" t="str">
        <f t="shared" si="14"/>
        <v/>
      </c>
    </row>
    <row r="105" spans="1:10" ht="15.75" customHeight="1" x14ac:dyDescent="0.25">
      <c r="A105" s="86">
        <v>84</v>
      </c>
      <c r="B105" s="6" t="s">
        <v>86</v>
      </c>
      <c r="C105" s="31">
        <v>1322</v>
      </c>
      <c r="D105" s="69">
        <v>741120</v>
      </c>
      <c r="E105" s="114" t="s">
        <v>87</v>
      </c>
      <c r="F105" s="89"/>
      <c r="G105" s="89"/>
      <c r="H105" s="89"/>
      <c r="I105" s="70" t="str">
        <f t="shared" si="13"/>
        <v/>
      </c>
      <c r="J105" s="70" t="str">
        <f t="shared" si="14"/>
        <v/>
      </c>
    </row>
    <row r="106" spans="1:10" ht="15.75" customHeight="1" x14ac:dyDescent="0.25">
      <c r="A106" s="86">
        <v>85</v>
      </c>
      <c r="B106" s="6" t="s">
        <v>90</v>
      </c>
      <c r="C106" s="31">
        <v>1332</v>
      </c>
      <c r="D106" s="69">
        <v>742100</v>
      </c>
      <c r="E106" s="114" t="s">
        <v>88</v>
      </c>
      <c r="F106" s="87">
        <f>SUM(F107)</f>
        <v>0</v>
      </c>
      <c r="G106" s="87">
        <f t="shared" ref="G106:H106" si="17">SUM(G107)</f>
        <v>0</v>
      </c>
      <c r="H106" s="87">
        <f t="shared" si="17"/>
        <v>0</v>
      </c>
      <c r="I106" s="70" t="str">
        <f t="shared" si="13"/>
        <v/>
      </c>
      <c r="J106" s="70" t="str">
        <f t="shared" si="14"/>
        <v/>
      </c>
    </row>
    <row r="107" spans="1:10" ht="15.75" customHeight="1" x14ac:dyDescent="0.25">
      <c r="A107" s="86">
        <v>86</v>
      </c>
      <c r="B107" s="6" t="s">
        <v>90</v>
      </c>
      <c r="C107" s="31">
        <v>1332</v>
      </c>
      <c r="D107" s="69">
        <v>742110</v>
      </c>
      <c r="E107" s="114" t="s">
        <v>89</v>
      </c>
      <c r="F107" s="89"/>
      <c r="G107" s="89"/>
      <c r="H107" s="89"/>
      <c r="I107" s="70" t="str">
        <f t="shared" si="13"/>
        <v/>
      </c>
      <c r="J107" s="70" t="str">
        <f t="shared" si="14"/>
        <v/>
      </c>
    </row>
    <row r="108" spans="1:10" ht="15.75" customHeight="1" x14ac:dyDescent="0.25">
      <c r="A108" s="86">
        <v>87</v>
      </c>
      <c r="B108" s="6" t="s">
        <v>90</v>
      </c>
      <c r="C108" s="31">
        <v>1332</v>
      </c>
      <c r="D108" s="107">
        <v>742111</v>
      </c>
      <c r="E108" s="92" t="s">
        <v>91</v>
      </c>
      <c r="F108" s="89"/>
      <c r="G108" s="89"/>
      <c r="H108" s="89"/>
      <c r="I108" s="70" t="str">
        <f t="shared" si="13"/>
        <v/>
      </c>
      <c r="J108" s="70" t="str">
        <f t="shared" si="14"/>
        <v/>
      </c>
    </row>
    <row r="109" spans="1:10" ht="15.75" customHeight="1" x14ac:dyDescent="0.25">
      <c r="A109" s="86">
        <v>88</v>
      </c>
      <c r="B109" s="6" t="s">
        <v>90</v>
      </c>
      <c r="C109" s="31">
        <v>1332</v>
      </c>
      <c r="D109" s="107">
        <v>742112</v>
      </c>
      <c r="E109" s="92" t="s">
        <v>92</v>
      </c>
      <c r="F109" s="89"/>
      <c r="G109" s="89"/>
      <c r="H109" s="89"/>
      <c r="I109" s="70" t="str">
        <f t="shared" si="13"/>
        <v/>
      </c>
      <c r="J109" s="70" t="str">
        <f t="shared" si="14"/>
        <v/>
      </c>
    </row>
    <row r="110" spans="1:10" ht="15.75" customHeight="1" x14ac:dyDescent="0.25">
      <c r="A110" s="86">
        <v>89</v>
      </c>
      <c r="B110" s="6" t="s">
        <v>90</v>
      </c>
      <c r="C110" s="31">
        <v>1332</v>
      </c>
      <c r="D110" s="107">
        <v>742113</v>
      </c>
      <c r="E110" s="92" t="s">
        <v>93</v>
      </c>
      <c r="F110" s="89"/>
      <c r="G110" s="89"/>
      <c r="H110" s="89"/>
      <c r="I110" s="70" t="str">
        <f t="shared" si="13"/>
        <v/>
      </c>
      <c r="J110" s="70" t="str">
        <f t="shared" si="14"/>
        <v/>
      </c>
    </row>
    <row r="111" spans="1:10" ht="15.75" customHeight="1" x14ac:dyDescent="0.25">
      <c r="A111" s="86">
        <v>90</v>
      </c>
      <c r="B111" s="6" t="s">
        <v>90</v>
      </c>
      <c r="C111" s="31">
        <v>1332</v>
      </c>
      <c r="D111" s="107">
        <v>742114</v>
      </c>
      <c r="E111" s="92" t="s">
        <v>94</v>
      </c>
      <c r="F111" s="89"/>
      <c r="G111" s="89"/>
      <c r="H111" s="89"/>
      <c r="I111" s="70" t="str">
        <f t="shared" si="13"/>
        <v/>
      </c>
      <c r="J111" s="70" t="str">
        <f t="shared" si="14"/>
        <v/>
      </c>
    </row>
    <row r="112" spans="1:10" ht="15.75" customHeight="1" x14ac:dyDescent="0.25">
      <c r="A112" s="86">
        <v>91</v>
      </c>
      <c r="B112" s="6" t="s">
        <v>90</v>
      </c>
      <c r="C112" s="31">
        <v>1332</v>
      </c>
      <c r="D112" s="107">
        <v>742115</v>
      </c>
      <c r="E112" s="92" t="s">
        <v>95</v>
      </c>
      <c r="F112" s="89"/>
      <c r="G112" s="89"/>
      <c r="H112" s="89"/>
      <c r="I112" s="70" t="str">
        <f t="shared" si="13"/>
        <v/>
      </c>
      <c r="J112" s="70" t="str">
        <f t="shared" si="14"/>
        <v/>
      </c>
    </row>
    <row r="113" spans="1:10" ht="15.75" customHeight="1" x14ac:dyDescent="0.25">
      <c r="A113" s="86">
        <v>92</v>
      </c>
      <c r="B113" s="6" t="s">
        <v>90</v>
      </c>
      <c r="C113" s="31">
        <v>1332</v>
      </c>
      <c r="D113" s="107">
        <v>742116</v>
      </c>
      <c r="E113" s="92" t="s">
        <v>96</v>
      </c>
      <c r="F113" s="89"/>
      <c r="G113" s="89"/>
      <c r="H113" s="89"/>
      <c r="I113" s="70" t="str">
        <f t="shared" si="13"/>
        <v/>
      </c>
      <c r="J113" s="70" t="str">
        <f t="shared" si="14"/>
        <v/>
      </c>
    </row>
    <row r="114" spans="1:10" ht="15.75" customHeight="1" x14ac:dyDescent="0.25">
      <c r="A114" s="86">
        <v>93</v>
      </c>
      <c r="B114" s="6" t="s">
        <v>97</v>
      </c>
      <c r="C114" s="31">
        <v>1442</v>
      </c>
      <c r="D114" s="69">
        <v>742200</v>
      </c>
      <c r="E114" s="114" t="s">
        <v>98</v>
      </c>
      <c r="F114" s="89"/>
      <c r="G114" s="89"/>
      <c r="H114" s="89"/>
      <c r="I114" s="70" t="str">
        <f t="shared" si="13"/>
        <v/>
      </c>
      <c r="J114" s="70" t="str">
        <f t="shared" si="14"/>
        <v/>
      </c>
    </row>
    <row r="115" spans="1:10" s="10" customFormat="1" ht="26.25" customHeight="1" x14ac:dyDescent="0.25">
      <c r="A115" s="76">
        <v>94</v>
      </c>
      <c r="B115" s="76"/>
      <c r="C115" s="74">
        <v>2</v>
      </c>
      <c r="D115" s="84"/>
      <c r="E115" s="23" t="s">
        <v>99</v>
      </c>
      <c r="F115" s="85">
        <f>SUM(F116+F130+F132+F187+F192)</f>
        <v>0</v>
      </c>
      <c r="G115" s="85">
        <f>SUM(G116+G130+G132+G187)</f>
        <v>0</v>
      </c>
      <c r="H115" s="85">
        <f>SUM(H116+H130+H132+H187)</f>
        <v>0</v>
      </c>
      <c r="I115" s="83" t="str">
        <f t="shared" si="13"/>
        <v/>
      </c>
      <c r="J115" s="83" t="str">
        <f t="shared" si="14"/>
        <v/>
      </c>
    </row>
    <row r="116" spans="1:10" s="10" customFormat="1" ht="26.25" customHeight="1" x14ac:dyDescent="0.25">
      <c r="A116" s="86">
        <v>95</v>
      </c>
      <c r="B116" s="6"/>
      <c r="C116" s="6">
        <v>21</v>
      </c>
      <c r="D116" s="40" t="s">
        <v>100</v>
      </c>
      <c r="E116" s="25" t="s">
        <v>101</v>
      </c>
      <c r="F116" s="68">
        <f>SUM(F117+F129)</f>
        <v>0</v>
      </c>
      <c r="G116" s="162">
        <f t="shared" ref="G116:H116" si="18">SUM(G117+G129)</f>
        <v>0</v>
      </c>
      <c r="H116" s="162">
        <f t="shared" si="18"/>
        <v>0</v>
      </c>
      <c r="I116" s="70" t="str">
        <f t="shared" si="13"/>
        <v/>
      </c>
      <c r="J116" s="70" t="str">
        <f t="shared" si="14"/>
        <v/>
      </c>
    </row>
    <row r="117" spans="1:10" s="10" customFormat="1" ht="12" customHeight="1" x14ac:dyDescent="0.25">
      <c r="A117" s="86">
        <v>96</v>
      </c>
      <c r="B117" s="6" t="s">
        <v>102</v>
      </c>
      <c r="C117" s="6">
        <v>211</v>
      </c>
      <c r="D117" s="69">
        <v>611000</v>
      </c>
      <c r="E117" s="51" t="s">
        <v>103</v>
      </c>
      <c r="F117" s="89">
        <f>SUM(F118+F123)</f>
        <v>0</v>
      </c>
      <c r="G117" s="160">
        <f t="shared" ref="G117:H117" si="19">SUM(G118+G123)</f>
        <v>0</v>
      </c>
      <c r="H117" s="160">
        <f t="shared" si="19"/>
        <v>0</v>
      </c>
      <c r="I117" s="70" t="str">
        <f t="shared" si="13"/>
        <v/>
      </c>
      <c r="J117" s="70" t="str">
        <f t="shared" si="14"/>
        <v/>
      </c>
    </row>
    <row r="118" spans="1:10" s="10" customFormat="1" ht="12" customHeight="1" x14ac:dyDescent="0.25">
      <c r="A118" s="86">
        <v>97</v>
      </c>
      <c r="B118" s="6" t="s">
        <v>102</v>
      </c>
      <c r="C118" s="6">
        <v>211</v>
      </c>
      <c r="D118" s="50">
        <v>611100</v>
      </c>
      <c r="E118" s="88" t="s">
        <v>104</v>
      </c>
      <c r="F118" s="89"/>
      <c r="G118" s="160"/>
      <c r="H118" s="163"/>
      <c r="I118" s="70" t="str">
        <f t="shared" si="13"/>
        <v/>
      </c>
      <c r="J118" s="70" t="str">
        <f t="shared" si="14"/>
        <v/>
      </c>
    </row>
    <row r="119" spans="1:10" s="10" customFormat="1" ht="12" customHeight="1" x14ac:dyDescent="0.25">
      <c r="A119" s="86">
        <v>98</v>
      </c>
      <c r="B119" s="6"/>
      <c r="C119" s="6"/>
      <c r="D119" s="127">
        <v>611130</v>
      </c>
      <c r="E119" s="94" t="s">
        <v>105</v>
      </c>
      <c r="F119" s="89"/>
      <c r="G119" s="160"/>
      <c r="H119" s="163"/>
      <c r="I119" s="70" t="str">
        <f t="shared" si="13"/>
        <v/>
      </c>
      <c r="J119" s="70" t="str">
        <f t="shared" si="14"/>
        <v/>
      </c>
    </row>
    <row r="120" spans="1:10" s="10" customFormat="1" ht="27.95" customHeight="1" x14ac:dyDescent="0.25">
      <c r="A120" s="86">
        <v>99</v>
      </c>
      <c r="B120" s="6" t="s">
        <v>102</v>
      </c>
      <c r="C120" s="6">
        <v>211</v>
      </c>
      <c r="D120" s="127">
        <v>611154</v>
      </c>
      <c r="E120" s="27" t="s">
        <v>266</v>
      </c>
      <c r="F120" s="89"/>
      <c r="G120" s="160"/>
      <c r="H120" s="160"/>
      <c r="I120" s="70" t="str">
        <f t="shared" si="13"/>
        <v/>
      </c>
      <c r="J120" s="70" t="str">
        <f t="shared" si="14"/>
        <v/>
      </c>
    </row>
    <row r="121" spans="1:10" s="10" customFormat="1" ht="34.5" customHeight="1" x14ac:dyDescent="0.25">
      <c r="A121" s="86">
        <v>100</v>
      </c>
      <c r="B121" s="6" t="s">
        <v>102</v>
      </c>
      <c r="C121" s="6">
        <v>211</v>
      </c>
      <c r="D121" s="127">
        <v>611155</v>
      </c>
      <c r="E121" s="27" t="s">
        <v>267</v>
      </c>
      <c r="F121" s="89"/>
      <c r="G121" s="160"/>
      <c r="H121" s="160"/>
      <c r="I121" s="70" t="str">
        <f t="shared" si="13"/>
        <v/>
      </c>
      <c r="J121" s="70" t="str">
        <f t="shared" si="14"/>
        <v/>
      </c>
    </row>
    <row r="122" spans="1:10" s="10" customFormat="1" ht="33.6" customHeight="1" x14ac:dyDescent="0.25">
      <c r="A122" s="86">
        <v>101</v>
      </c>
      <c r="B122" s="6" t="s">
        <v>102</v>
      </c>
      <c r="C122" s="6">
        <v>211</v>
      </c>
      <c r="D122" s="127">
        <v>611156</v>
      </c>
      <c r="E122" s="27" t="s">
        <v>268</v>
      </c>
      <c r="F122" s="89"/>
      <c r="G122" s="160"/>
      <c r="H122" s="160"/>
      <c r="I122" s="70" t="str">
        <f t="shared" si="13"/>
        <v/>
      </c>
      <c r="J122" s="70" t="str">
        <f t="shared" si="14"/>
        <v/>
      </c>
    </row>
    <row r="123" spans="1:10" s="10" customFormat="1" ht="12" customHeight="1" x14ac:dyDescent="0.25">
      <c r="A123" s="86">
        <v>102</v>
      </c>
      <c r="B123" s="6" t="s">
        <v>291</v>
      </c>
      <c r="C123" s="43" t="s">
        <v>318</v>
      </c>
      <c r="D123" s="50">
        <v>611200</v>
      </c>
      <c r="E123" s="88" t="s">
        <v>106</v>
      </c>
      <c r="F123" s="89"/>
      <c r="G123" s="161"/>
      <c r="H123" s="164"/>
      <c r="I123" s="70" t="str">
        <f t="shared" si="13"/>
        <v/>
      </c>
      <c r="J123" s="70" t="str">
        <f t="shared" si="14"/>
        <v/>
      </c>
    </row>
    <row r="124" spans="1:10" s="10" customFormat="1" ht="15.75" customHeight="1" x14ac:dyDescent="0.25">
      <c r="A124" s="86">
        <v>103</v>
      </c>
      <c r="B124" s="6" t="s">
        <v>107</v>
      </c>
      <c r="C124" s="43">
        <v>2731</v>
      </c>
      <c r="D124" s="127">
        <v>611225</v>
      </c>
      <c r="E124" s="27" t="s">
        <v>269</v>
      </c>
      <c r="F124" s="89"/>
      <c r="G124" s="160"/>
      <c r="H124" s="163"/>
      <c r="I124" s="70" t="str">
        <f t="shared" si="13"/>
        <v/>
      </c>
      <c r="J124" s="70" t="str">
        <f t="shared" si="14"/>
        <v/>
      </c>
    </row>
    <row r="125" spans="1:10" s="10" customFormat="1" ht="17.25" customHeight="1" x14ac:dyDescent="0.25">
      <c r="A125" s="86">
        <v>104</v>
      </c>
      <c r="B125" s="6" t="s">
        <v>102</v>
      </c>
      <c r="C125" s="43">
        <v>2112</v>
      </c>
      <c r="D125" s="127">
        <v>611226</v>
      </c>
      <c r="E125" s="27" t="s">
        <v>270</v>
      </c>
      <c r="F125" s="89"/>
      <c r="G125" s="160"/>
      <c r="H125" s="163"/>
      <c r="I125" s="70" t="str">
        <f t="shared" si="13"/>
        <v/>
      </c>
      <c r="J125" s="70" t="str">
        <f t="shared" si="14"/>
        <v/>
      </c>
    </row>
    <row r="126" spans="1:10" s="10" customFormat="1" ht="14.25" customHeight="1" x14ac:dyDescent="0.25">
      <c r="A126" s="86">
        <v>105</v>
      </c>
      <c r="B126" s="6" t="s">
        <v>107</v>
      </c>
      <c r="C126" s="43">
        <v>2731</v>
      </c>
      <c r="D126" s="127">
        <v>611227</v>
      </c>
      <c r="E126" s="27" t="s">
        <v>271</v>
      </c>
      <c r="F126" s="89"/>
      <c r="G126" s="160"/>
      <c r="H126" s="163"/>
      <c r="I126" s="70" t="str">
        <f t="shared" si="13"/>
        <v/>
      </c>
      <c r="J126" s="70" t="str">
        <f t="shared" si="14"/>
        <v/>
      </c>
    </row>
    <row r="127" spans="1:10" s="10" customFormat="1" ht="14.25" customHeight="1" x14ac:dyDescent="0.25">
      <c r="A127" s="86">
        <v>106</v>
      </c>
      <c r="B127" s="6" t="s">
        <v>107</v>
      </c>
      <c r="C127" s="43">
        <v>2731</v>
      </c>
      <c r="D127" s="127">
        <v>611228</v>
      </c>
      <c r="E127" s="27" t="s">
        <v>272</v>
      </c>
      <c r="F127" s="89"/>
      <c r="G127" s="160"/>
      <c r="H127" s="163"/>
      <c r="I127" s="70" t="str">
        <f t="shared" si="13"/>
        <v/>
      </c>
      <c r="J127" s="70" t="str">
        <f t="shared" si="14"/>
        <v/>
      </c>
    </row>
    <row r="128" spans="1:10" s="10" customFormat="1" ht="15" customHeight="1" x14ac:dyDescent="0.25">
      <c r="A128" s="86">
        <v>107</v>
      </c>
      <c r="B128" s="6" t="s">
        <v>107</v>
      </c>
      <c r="C128" s="43">
        <v>2731</v>
      </c>
      <c r="D128" s="127">
        <v>611229</v>
      </c>
      <c r="E128" s="27" t="s">
        <v>273</v>
      </c>
      <c r="F128" s="89"/>
      <c r="G128" s="160"/>
      <c r="H128" s="163"/>
      <c r="I128" s="70" t="str">
        <f t="shared" si="13"/>
        <v/>
      </c>
      <c r="J128" s="70" t="str">
        <f t="shared" si="14"/>
        <v/>
      </c>
    </row>
    <row r="129" spans="1:10" s="10" customFormat="1" ht="15" customHeight="1" x14ac:dyDescent="0.25">
      <c r="A129" s="86">
        <v>108</v>
      </c>
      <c r="B129" s="6" t="s">
        <v>108</v>
      </c>
      <c r="C129" s="6">
        <v>212</v>
      </c>
      <c r="D129" s="50">
        <v>612000</v>
      </c>
      <c r="E129" s="97" t="s">
        <v>109</v>
      </c>
      <c r="F129" s="89"/>
      <c r="G129" s="161"/>
      <c r="H129" s="164"/>
      <c r="I129" s="70" t="str">
        <f t="shared" si="13"/>
        <v/>
      </c>
      <c r="J129" s="70" t="str">
        <f t="shared" si="14"/>
        <v/>
      </c>
    </row>
    <row r="130" spans="1:10" s="10" customFormat="1" ht="16.5" customHeight="1" x14ac:dyDescent="0.25">
      <c r="A130" s="86">
        <v>109</v>
      </c>
      <c r="B130" s="6" t="s">
        <v>110</v>
      </c>
      <c r="C130" s="31">
        <v>22</v>
      </c>
      <c r="D130" s="115">
        <v>613000</v>
      </c>
      <c r="E130" s="116" t="s">
        <v>111</v>
      </c>
      <c r="F130" s="89"/>
      <c r="G130" s="161"/>
      <c r="H130" s="164"/>
      <c r="I130" s="70" t="str">
        <f t="shared" si="13"/>
        <v/>
      </c>
      <c r="J130" s="70" t="str">
        <f t="shared" si="14"/>
        <v/>
      </c>
    </row>
    <row r="131" spans="1:10" s="10" customFormat="1" ht="14.25" x14ac:dyDescent="0.25">
      <c r="A131" s="86">
        <v>110</v>
      </c>
      <c r="B131" s="6" t="s">
        <v>112</v>
      </c>
      <c r="C131" s="31">
        <v>24</v>
      </c>
      <c r="D131" s="107">
        <v>613960</v>
      </c>
      <c r="E131" s="96" t="s">
        <v>319</v>
      </c>
      <c r="F131" s="89"/>
      <c r="G131" s="160"/>
      <c r="H131" s="163"/>
      <c r="I131" s="70" t="str">
        <f t="shared" si="13"/>
        <v/>
      </c>
      <c r="J131" s="70" t="str">
        <f t="shared" si="14"/>
        <v/>
      </c>
    </row>
    <row r="132" spans="1:10" s="10" customFormat="1" ht="22.5" customHeight="1" x14ac:dyDescent="0.25">
      <c r="A132" s="86">
        <v>111</v>
      </c>
      <c r="B132" s="6"/>
      <c r="C132" s="6"/>
      <c r="D132" s="50"/>
      <c r="E132" s="25" t="s">
        <v>320</v>
      </c>
      <c r="F132" s="68">
        <f>SUM(F133+F169)</f>
        <v>0</v>
      </c>
      <c r="G132" s="68">
        <f t="shared" ref="G132:H132" si="20">SUM(G133+G169)</f>
        <v>0</v>
      </c>
      <c r="H132" s="68">
        <f t="shared" si="20"/>
        <v>0</v>
      </c>
      <c r="I132" s="70" t="str">
        <f t="shared" si="13"/>
        <v/>
      </c>
      <c r="J132" s="70" t="str">
        <f t="shared" si="14"/>
        <v/>
      </c>
    </row>
    <row r="133" spans="1:10" s="45" customFormat="1" ht="27" customHeight="1" x14ac:dyDescent="0.25">
      <c r="A133" s="86">
        <v>112</v>
      </c>
      <c r="B133" s="6"/>
      <c r="C133" s="44"/>
      <c r="D133" s="69">
        <v>614000</v>
      </c>
      <c r="E133" s="97" t="s">
        <v>113</v>
      </c>
      <c r="F133" s="117">
        <f>SUM(F134+F151+F163+F164+F165+F166+F167+F168)</f>
        <v>0</v>
      </c>
      <c r="G133" s="170">
        <f t="shared" ref="G133:H133" si="21">SUM(G134+G151+G163+G164+G165+G166+G167+G168)</f>
        <v>0</v>
      </c>
      <c r="H133" s="170">
        <f t="shared" si="21"/>
        <v>0</v>
      </c>
      <c r="I133" s="70" t="str">
        <f t="shared" si="13"/>
        <v/>
      </c>
      <c r="J133" s="70" t="str">
        <f t="shared" si="14"/>
        <v/>
      </c>
    </row>
    <row r="134" spans="1:10" s="10" customFormat="1" ht="12.75" customHeight="1" x14ac:dyDescent="0.25">
      <c r="A134" s="86">
        <v>113</v>
      </c>
      <c r="B134" s="6" t="s">
        <v>292</v>
      </c>
      <c r="C134" s="31">
        <v>2631</v>
      </c>
      <c r="D134" s="69">
        <v>614100</v>
      </c>
      <c r="E134" s="110" t="s">
        <v>114</v>
      </c>
      <c r="F134" s="89"/>
      <c r="G134" s="167"/>
      <c r="H134" s="172"/>
      <c r="I134" s="70" t="str">
        <f t="shared" si="13"/>
        <v/>
      </c>
      <c r="J134" s="70" t="str">
        <f t="shared" si="14"/>
        <v/>
      </c>
    </row>
    <row r="135" spans="1:10" s="10" customFormat="1" ht="14.25" customHeight="1" x14ac:dyDescent="0.25">
      <c r="A135" s="86">
        <v>114</v>
      </c>
      <c r="B135" s="6" t="s">
        <v>292</v>
      </c>
      <c r="C135" s="31">
        <v>2631</v>
      </c>
      <c r="D135" s="107">
        <v>614111</v>
      </c>
      <c r="E135" s="118" t="s">
        <v>321</v>
      </c>
      <c r="F135" s="89"/>
      <c r="G135" s="167"/>
      <c r="H135" s="172"/>
      <c r="I135" s="70" t="str">
        <f t="shared" si="13"/>
        <v/>
      </c>
      <c r="J135" s="70" t="str">
        <f t="shared" si="14"/>
        <v/>
      </c>
    </row>
    <row r="136" spans="1:10" s="10" customFormat="1" ht="15" customHeight="1" x14ac:dyDescent="0.25">
      <c r="A136" s="86">
        <v>115</v>
      </c>
      <c r="B136" s="6" t="s">
        <v>292</v>
      </c>
      <c r="C136" s="31">
        <v>2631</v>
      </c>
      <c r="D136" s="107">
        <v>614112</v>
      </c>
      <c r="E136" s="118" t="s">
        <v>322</v>
      </c>
      <c r="F136" s="89"/>
      <c r="G136" s="167"/>
      <c r="H136" s="172"/>
      <c r="I136" s="70" t="str">
        <f t="shared" si="13"/>
        <v/>
      </c>
      <c r="J136" s="70" t="str">
        <f t="shared" si="14"/>
        <v/>
      </c>
    </row>
    <row r="137" spans="1:10" s="10" customFormat="1" ht="16.5" customHeight="1" x14ac:dyDescent="0.25">
      <c r="A137" s="86">
        <v>116</v>
      </c>
      <c r="B137" s="6" t="s">
        <v>292</v>
      </c>
      <c r="C137" s="31">
        <v>2631</v>
      </c>
      <c r="D137" s="107">
        <v>614113</v>
      </c>
      <c r="E137" s="118" t="s">
        <v>323</v>
      </c>
      <c r="F137" s="89"/>
      <c r="G137" s="167"/>
      <c r="H137" s="172"/>
      <c r="I137" s="70" t="str">
        <f t="shared" si="13"/>
        <v/>
      </c>
      <c r="J137" s="70" t="str">
        <f t="shared" si="14"/>
        <v/>
      </c>
    </row>
    <row r="138" spans="1:10" s="10" customFormat="1" ht="14.25" customHeight="1" x14ac:dyDescent="0.25">
      <c r="A138" s="86">
        <v>117</v>
      </c>
      <c r="B138" s="6" t="s">
        <v>292</v>
      </c>
      <c r="C138" s="31">
        <v>2631</v>
      </c>
      <c r="D138" s="107">
        <v>614114</v>
      </c>
      <c r="E138" s="118" t="s">
        <v>324</v>
      </c>
      <c r="F138" s="89"/>
      <c r="G138" s="167"/>
      <c r="H138" s="172"/>
      <c r="I138" s="70" t="str">
        <f t="shared" si="13"/>
        <v/>
      </c>
      <c r="J138" s="70" t="str">
        <f t="shared" si="14"/>
        <v/>
      </c>
    </row>
    <row r="139" spans="1:10" s="10" customFormat="1" ht="14.25" customHeight="1" x14ac:dyDescent="0.25">
      <c r="A139" s="86">
        <v>118</v>
      </c>
      <c r="B139" s="6" t="s">
        <v>292</v>
      </c>
      <c r="C139" s="31">
        <v>2631</v>
      </c>
      <c r="D139" s="107">
        <v>614115</v>
      </c>
      <c r="E139" s="96" t="s">
        <v>325</v>
      </c>
      <c r="F139" s="89"/>
      <c r="G139" s="167"/>
      <c r="H139" s="172"/>
      <c r="I139" s="70" t="str">
        <f t="shared" si="13"/>
        <v/>
      </c>
      <c r="J139" s="70" t="str">
        <f t="shared" si="14"/>
        <v/>
      </c>
    </row>
    <row r="140" spans="1:10" s="10" customFormat="1" ht="12" customHeight="1" x14ac:dyDescent="0.25">
      <c r="A140" s="86">
        <v>119</v>
      </c>
      <c r="B140" s="6" t="s">
        <v>292</v>
      </c>
      <c r="C140" s="31">
        <v>2631</v>
      </c>
      <c r="D140" s="107">
        <v>614116</v>
      </c>
      <c r="E140" s="96" t="s">
        <v>326</v>
      </c>
      <c r="F140" s="89"/>
      <c r="G140" s="167"/>
      <c r="H140" s="172"/>
      <c r="I140" s="70" t="str">
        <f t="shared" si="13"/>
        <v/>
      </c>
      <c r="J140" s="70" t="str">
        <f t="shared" si="14"/>
        <v/>
      </c>
    </row>
    <row r="141" spans="1:10" s="10" customFormat="1" ht="17.25" customHeight="1" x14ac:dyDescent="0.25">
      <c r="A141" s="86">
        <v>120</v>
      </c>
      <c r="B141" s="6" t="s">
        <v>292</v>
      </c>
      <c r="C141" s="31">
        <v>2631</v>
      </c>
      <c r="D141" s="107">
        <v>614120</v>
      </c>
      <c r="E141" s="96" t="s">
        <v>117</v>
      </c>
      <c r="F141" s="89"/>
      <c r="G141" s="169"/>
      <c r="H141" s="173"/>
      <c r="I141" s="70" t="str">
        <f t="shared" si="13"/>
        <v/>
      </c>
      <c r="J141" s="70" t="str">
        <f t="shared" si="14"/>
        <v/>
      </c>
    </row>
    <row r="142" spans="1:10" s="10" customFormat="1" ht="17.25" customHeight="1" x14ac:dyDescent="0.25">
      <c r="A142" s="86">
        <v>121</v>
      </c>
      <c r="B142" s="6" t="s">
        <v>292</v>
      </c>
      <c r="C142" s="31">
        <v>2631</v>
      </c>
      <c r="D142" s="107">
        <v>614141</v>
      </c>
      <c r="E142" s="71" t="s">
        <v>118</v>
      </c>
      <c r="F142" s="89"/>
      <c r="G142" s="169"/>
      <c r="H142" s="173"/>
      <c r="I142" s="70" t="str">
        <f t="shared" si="13"/>
        <v/>
      </c>
      <c r="J142" s="70" t="str">
        <f t="shared" si="14"/>
        <v/>
      </c>
    </row>
    <row r="143" spans="1:10" s="10" customFormat="1" ht="17.25" customHeight="1" x14ac:dyDescent="0.25">
      <c r="A143" s="86">
        <v>122</v>
      </c>
      <c r="B143" s="6" t="s">
        <v>292</v>
      </c>
      <c r="C143" s="31">
        <v>2631</v>
      </c>
      <c r="D143" s="107">
        <v>614147</v>
      </c>
      <c r="E143" s="71" t="s">
        <v>119</v>
      </c>
      <c r="F143" s="89"/>
      <c r="G143" s="169"/>
      <c r="H143" s="173"/>
      <c r="I143" s="70" t="str">
        <f t="shared" si="13"/>
        <v/>
      </c>
      <c r="J143" s="70" t="str">
        <f t="shared" si="14"/>
        <v/>
      </c>
    </row>
    <row r="144" spans="1:10" s="10" customFormat="1" ht="17.25" customHeight="1" x14ac:dyDescent="0.25">
      <c r="A144" s="86">
        <v>123</v>
      </c>
      <c r="B144" s="6" t="s">
        <v>292</v>
      </c>
      <c r="C144" s="31">
        <v>2631</v>
      </c>
      <c r="D144" s="107">
        <v>614150</v>
      </c>
      <c r="E144" s="96" t="s">
        <v>327</v>
      </c>
      <c r="F144" s="89"/>
      <c r="G144" s="167"/>
      <c r="H144" s="172"/>
      <c r="I144" s="70" t="str">
        <f t="shared" si="13"/>
        <v/>
      </c>
      <c r="J144" s="70" t="str">
        <f t="shared" si="14"/>
        <v/>
      </c>
    </row>
    <row r="145" spans="1:10" s="10" customFormat="1" ht="17.25" customHeight="1" x14ac:dyDescent="0.25">
      <c r="A145" s="86">
        <v>124</v>
      </c>
      <c r="B145" s="6" t="s">
        <v>292</v>
      </c>
      <c r="C145" s="31">
        <v>2631</v>
      </c>
      <c r="D145" s="107">
        <v>614161</v>
      </c>
      <c r="E145" s="96" t="s">
        <v>328</v>
      </c>
      <c r="F145" s="89"/>
      <c r="G145" s="167"/>
      <c r="H145" s="172"/>
      <c r="I145" s="70" t="str">
        <f t="shared" si="13"/>
        <v/>
      </c>
      <c r="J145" s="70" t="str">
        <f t="shared" si="14"/>
        <v/>
      </c>
    </row>
    <row r="146" spans="1:10" s="10" customFormat="1" ht="17.25" customHeight="1" x14ac:dyDescent="0.25">
      <c r="A146" s="86">
        <v>125</v>
      </c>
      <c r="B146" s="6" t="s">
        <v>292</v>
      </c>
      <c r="C146" s="31">
        <v>2631</v>
      </c>
      <c r="D146" s="107">
        <v>614162</v>
      </c>
      <c r="E146" s="96" t="s">
        <v>329</v>
      </c>
      <c r="F146" s="89"/>
      <c r="G146" s="167"/>
      <c r="H146" s="167"/>
      <c r="I146" s="70" t="str">
        <f t="shared" si="13"/>
        <v/>
      </c>
      <c r="J146" s="70" t="str">
        <f t="shared" si="14"/>
        <v/>
      </c>
    </row>
    <row r="147" spans="1:10" s="10" customFormat="1" ht="23.25" customHeight="1" x14ac:dyDescent="0.25">
      <c r="A147" s="86">
        <v>126</v>
      </c>
      <c r="B147" s="6" t="s">
        <v>292</v>
      </c>
      <c r="C147" s="31">
        <v>2631</v>
      </c>
      <c r="D147" s="107">
        <v>614173</v>
      </c>
      <c r="E147" s="71" t="s">
        <v>120</v>
      </c>
      <c r="F147" s="89"/>
      <c r="G147" s="167"/>
      <c r="H147" s="172"/>
      <c r="I147" s="70" t="str">
        <f t="shared" si="13"/>
        <v/>
      </c>
      <c r="J147" s="70" t="str">
        <f t="shared" si="14"/>
        <v/>
      </c>
    </row>
    <row r="148" spans="1:10" s="10" customFormat="1" ht="17.25" customHeight="1" x14ac:dyDescent="0.25">
      <c r="A148" s="86">
        <v>127</v>
      </c>
      <c r="B148" s="6" t="s">
        <v>292</v>
      </c>
      <c r="C148" s="31">
        <v>2631</v>
      </c>
      <c r="D148" s="107">
        <v>614174</v>
      </c>
      <c r="E148" s="71" t="s">
        <v>121</v>
      </c>
      <c r="F148" s="89"/>
      <c r="G148" s="167"/>
      <c r="H148" s="172"/>
      <c r="I148" s="70" t="str">
        <f t="shared" si="13"/>
        <v/>
      </c>
      <c r="J148" s="70" t="str">
        <f t="shared" si="14"/>
        <v/>
      </c>
    </row>
    <row r="149" spans="1:10" s="10" customFormat="1" ht="17.25" customHeight="1" x14ac:dyDescent="0.25">
      <c r="A149" s="86">
        <v>128</v>
      </c>
      <c r="B149" s="6" t="s">
        <v>292</v>
      </c>
      <c r="C149" s="31">
        <v>2631</v>
      </c>
      <c r="D149" s="107">
        <v>614180</v>
      </c>
      <c r="E149" s="119" t="s">
        <v>122</v>
      </c>
      <c r="F149" s="89"/>
      <c r="G149" s="167"/>
      <c r="H149" s="172"/>
      <c r="I149" s="70" t="str">
        <f t="shared" si="13"/>
        <v/>
      </c>
      <c r="J149" s="70" t="str">
        <f t="shared" si="14"/>
        <v/>
      </c>
    </row>
    <row r="150" spans="1:10" s="10" customFormat="1" ht="17.25" customHeight="1" x14ac:dyDescent="0.25">
      <c r="A150" s="86">
        <v>129</v>
      </c>
      <c r="B150" s="6"/>
      <c r="C150" s="35"/>
      <c r="D150" s="109" t="s">
        <v>123</v>
      </c>
      <c r="E150" s="118" t="s">
        <v>274</v>
      </c>
      <c r="F150" s="89"/>
      <c r="G150" s="167"/>
      <c r="H150" s="172"/>
      <c r="I150" s="70" t="str">
        <f t="shared" ref="I150:I213" si="22">IFERROR(SUM(G150/F150),"")</f>
        <v/>
      </c>
      <c r="J150" s="70" t="str">
        <f t="shared" si="14"/>
        <v/>
      </c>
    </row>
    <row r="151" spans="1:10" s="10" customFormat="1" ht="18.75" customHeight="1" x14ac:dyDescent="0.25">
      <c r="A151" s="86">
        <v>130</v>
      </c>
      <c r="B151" s="6" t="s">
        <v>291</v>
      </c>
      <c r="C151" s="30" t="s">
        <v>330</v>
      </c>
      <c r="D151" s="50">
        <v>614200</v>
      </c>
      <c r="E151" s="97" t="s">
        <v>124</v>
      </c>
      <c r="F151" s="89"/>
      <c r="G151" s="167"/>
      <c r="H151" s="172"/>
      <c r="I151" s="70" t="str">
        <f t="shared" si="22"/>
        <v/>
      </c>
      <c r="J151" s="70" t="str">
        <f t="shared" ref="J151:J214" si="23">IFERROR(SUM(G151/H151),"")</f>
        <v/>
      </c>
    </row>
    <row r="152" spans="1:10" s="10" customFormat="1" ht="26.25" customHeight="1" x14ac:dyDescent="0.25">
      <c r="A152" s="86">
        <v>131</v>
      </c>
      <c r="B152" s="6" t="s">
        <v>107</v>
      </c>
      <c r="C152" s="30">
        <v>2721</v>
      </c>
      <c r="D152" s="127">
        <v>614210</v>
      </c>
      <c r="E152" s="96" t="s">
        <v>331</v>
      </c>
      <c r="F152" s="89"/>
      <c r="G152" s="167"/>
      <c r="H152" s="172"/>
      <c r="I152" s="70" t="str">
        <f t="shared" si="22"/>
        <v/>
      </c>
      <c r="J152" s="70" t="str">
        <f t="shared" si="23"/>
        <v/>
      </c>
    </row>
    <row r="153" spans="1:10" s="10" customFormat="1" ht="26.25" customHeight="1" x14ac:dyDescent="0.25">
      <c r="A153" s="86">
        <v>132</v>
      </c>
      <c r="B153" s="6" t="s">
        <v>107</v>
      </c>
      <c r="C153" s="30">
        <v>2721</v>
      </c>
      <c r="D153" s="127">
        <v>614220</v>
      </c>
      <c r="E153" s="96" t="s">
        <v>332</v>
      </c>
      <c r="F153" s="89"/>
      <c r="G153" s="167"/>
      <c r="H153" s="172"/>
      <c r="I153" s="70" t="str">
        <f t="shared" si="22"/>
        <v/>
      </c>
      <c r="J153" s="70" t="str">
        <f t="shared" si="23"/>
        <v/>
      </c>
    </row>
    <row r="154" spans="1:10" s="10" customFormat="1" ht="15" customHeight="1" x14ac:dyDescent="0.25">
      <c r="A154" s="86">
        <v>133</v>
      </c>
      <c r="B154" s="6" t="s">
        <v>107</v>
      </c>
      <c r="C154" s="30">
        <v>2721</v>
      </c>
      <c r="D154" s="127">
        <v>614231</v>
      </c>
      <c r="E154" s="96" t="s">
        <v>275</v>
      </c>
      <c r="F154" s="89"/>
      <c r="G154" s="167"/>
      <c r="H154" s="172"/>
      <c r="I154" s="70" t="str">
        <f t="shared" si="22"/>
        <v/>
      </c>
      <c r="J154" s="70" t="str">
        <f t="shared" si="23"/>
        <v/>
      </c>
    </row>
    <row r="155" spans="1:10" s="10" customFormat="1" ht="26.25" customHeight="1" x14ac:dyDescent="0.25">
      <c r="A155" s="86">
        <v>134</v>
      </c>
      <c r="B155" s="6" t="s">
        <v>107</v>
      </c>
      <c r="C155" s="30">
        <v>2721</v>
      </c>
      <c r="D155" s="127">
        <v>614232</v>
      </c>
      <c r="E155" s="96" t="s">
        <v>276</v>
      </c>
      <c r="F155" s="89"/>
      <c r="G155" s="168"/>
      <c r="H155" s="174"/>
      <c r="I155" s="70" t="str">
        <f t="shared" si="22"/>
        <v/>
      </c>
      <c r="J155" s="70" t="str">
        <f t="shared" si="23"/>
        <v/>
      </c>
    </row>
    <row r="156" spans="1:10" s="10" customFormat="1" ht="15" customHeight="1" x14ac:dyDescent="0.25">
      <c r="A156" s="86">
        <v>135</v>
      </c>
      <c r="B156" s="6" t="s">
        <v>107</v>
      </c>
      <c r="C156" s="30">
        <v>2721</v>
      </c>
      <c r="D156" s="246" t="s">
        <v>125</v>
      </c>
      <c r="E156" s="94" t="s">
        <v>277</v>
      </c>
      <c r="F156" s="89"/>
      <c r="G156" s="167"/>
      <c r="H156" s="172"/>
      <c r="I156" s="70" t="str">
        <f t="shared" si="22"/>
        <v/>
      </c>
      <c r="J156" s="70" t="str">
        <f t="shared" si="23"/>
        <v/>
      </c>
    </row>
    <row r="157" spans="1:10" s="10" customFormat="1" ht="14.25" customHeight="1" x14ac:dyDescent="0.25">
      <c r="A157" s="86">
        <v>136</v>
      </c>
      <c r="B157" s="6" t="s">
        <v>126</v>
      </c>
      <c r="C157" s="6" t="s">
        <v>354</v>
      </c>
      <c r="D157" s="127">
        <v>614234</v>
      </c>
      <c r="E157" s="94" t="s">
        <v>278</v>
      </c>
      <c r="F157" s="89"/>
      <c r="G157" s="167"/>
      <c r="H157" s="172"/>
      <c r="I157" s="70" t="str">
        <f t="shared" si="22"/>
        <v/>
      </c>
      <c r="J157" s="70" t="str">
        <f t="shared" si="23"/>
        <v/>
      </c>
    </row>
    <row r="158" spans="1:10" s="10" customFormat="1" ht="15" x14ac:dyDescent="0.25">
      <c r="A158" s="86">
        <v>137</v>
      </c>
      <c r="B158" s="6" t="s">
        <v>107</v>
      </c>
      <c r="C158" s="30">
        <v>2721</v>
      </c>
      <c r="D158" s="127">
        <v>614239</v>
      </c>
      <c r="E158" s="111" t="s">
        <v>333</v>
      </c>
      <c r="F158" s="89"/>
      <c r="G158" s="167"/>
      <c r="H158" s="167"/>
      <c r="I158" s="70" t="str">
        <f t="shared" si="22"/>
        <v/>
      </c>
      <c r="J158" s="70" t="str">
        <f t="shared" si="23"/>
        <v/>
      </c>
    </row>
    <row r="159" spans="1:10" s="10" customFormat="1" ht="18" customHeight="1" x14ac:dyDescent="0.25">
      <c r="A159" s="86">
        <v>138</v>
      </c>
      <c r="B159" s="6" t="s">
        <v>127</v>
      </c>
      <c r="C159" s="6">
        <v>2822</v>
      </c>
      <c r="D159" s="127">
        <v>614241</v>
      </c>
      <c r="E159" s="94" t="s">
        <v>334</v>
      </c>
      <c r="F159" s="89"/>
      <c r="G159" s="167"/>
      <c r="H159" s="167"/>
      <c r="I159" s="70" t="str">
        <f t="shared" si="22"/>
        <v/>
      </c>
      <c r="J159" s="70" t="str">
        <f t="shared" si="23"/>
        <v/>
      </c>
    </row>
    <row r="160" spans="1:10" s="10" customFormat="1" ht="18" customHeight="1" x14ac:dyDescent="0.2">
      <c r="A160" s="86">
        <v>139</v>
      </c>
      <c r="B160" s="6" t="s">
        <v>107</v>
      </c>
      <c r="C160" s="6">
        <v>2721</v>
      </c>
      <c r="D160" s="127">
        <v>614242</v>
      </c>
      <c r="E160" s="94" t="s">
        <v>335</v>
      </c>
      <c r="F160" s="89"/>
      <c r="G160" s="166"/>
      <c r="H160" s="175"/>
      <c r="I160" s="70" t="str">
        <f t="shared" si="22"/>
        <v/>
      </c>
      <c r="J160" s="70" t="str">
        <f t="shared" si="23"/>
        <v/>
      </c>
    </row>
    <row r="161" spans="1:10" s="10" customFormat="1" ht="15.75" customHeight="1" x14ac:dyDescent="0.25">
      <c r="A161" s="86">
        <v>140</v>
      </c>
      <c r="B161" s="6" t="s">
        <v>107</v>
      </c>
      <c r="C161" s="6">
        <v>2721</v>
      </c>
      <c r="D161" s="127">
        <v>614243</v>
      </c>
      <c r="E161" s="94" t="s">
        <v>336</v>
      </c>
      <c r="F161" s="89"/>
      <c r="G161" s="167"/>
      <c r="H161" s="172"/>
      <c r="I161" s="70" t="str">
        <f t="shared" si="22"/>
        <v/>
      </c>
      <c r="J161" s="70" t="str">
        <f t="shared" si="23"/>
        <v/>
      </c>
    </row>
    <row r="162" spans="1:10" s="10" customFormat="1" ht="23.25" customHeight="1" x14ac:dyDescent="0.25">
      <c r="A162" s="86">
        <v>141</v>
      </c>
      <c r="B162" s="6" t="s">
        <v>128</v>
      </c>
      <c r="C162" s="6">
        <v>2712</v>
      </c>
      <c r="D162" s="127">
        <v>614250</v>
      </c>
      <c r="E162" s="94" t="s">
        <v>129</v>
      </c>
      <c r="F162" s="89"/>
      <c r="G162" s="167"/>
      <c r="H162" s="172"/>
      <c r="I162" s="70" t="str">
        <f t="shared" si="22"/>
        <v/>
      </c>
      <c r="J162" s="70" t="str">
        <f t="shared" si="23"/>
        <v/>
      </c>
    </row>
    <row r="163" spans="1:10" s="10" customFormat="1" ht="15" customHeight="1" x14ac:dyDescent="0.25">
      <c r="A163" s="86">
        <v>142</v>
      </c>
      <c r="B163" s="6" t="s">
        <v>126</v>
      </c>
      <c r="C163" s="31" t="s">
        <v>355</v>
      </c>
      <c r="D163" s="69">
        <v>614300</v>
      </c>
      <c r="E163" s="97" t="s">
        <v>130</v>
      </c>
      <c r="F163" s="89"/>
      <c r="G163" s="167"/>
      <c r="H163" s="172"/>
      <c r="I163" s="70" t="str">
        <f t="shared" si="22"/>
        <v/>
      </c>
      <c r="J163" s="70" t="str">
        <f t="shared" si="23"/>
        <v/>
      </c>
    </row>
    <row r="164" spans="1:10" s="10" customFormat="1" ht="15" customHeight="1" x14ac:dyDescent="0.25">
      <c r="A164" s="86">
        <v>143</v>
      </c>
      <c r="B164" s="6" t="s">
        <v>115</v>
      </c>
      <c r="C164" s="31">
        <v>2631</v>
      </c>
      <c r="D164" s="69">
        <v>614400</v>
      </c>
      <c r="E164" s="97" t="s">
        <v>131</v>
      </c>
      <c r="F164" s="89"/>
      <c r="G164" s="167"/>
      <c r="H164" s="172"/>
      <c r="I164" s="70" t="str">
        <f t="shared" si="22"/>
        <v/>
      </c>
      <c r="J164" s="70" t="str">
        <f t="shared" si="23"/>
        <v/>
      </c>
    </row>
    <row r="165" spans="1:10" s="10" customFormat="1" ht="15" customHeight="1" x14ac:dyDescent="0.25">
      <c r="A165" s="86">
        <v>144</v>
      </c>
      <c r="B165" s="6" t="s">
        <v>132</v>
      </c>
      <c r="C165" s="31">
        <v>252</v>
      </c>
      <c r="D165" s="69">
        <v>614500</v>
      </c>
      <c r="E165" s="97" t="s">
        <v>133</v>
      </c>
      <c r="F165" s="89"/>
      <c r="G165" s="167"/>
      <c r="H165" s="172"/>
      <c r="I165" s="70" t="str">
        <f t="shared" si="22"/>
        <v/>
      </c>
      <c r="J165" s="70" t="str">
        <f t="shared" si="23"/>
        <v/>
      </c>
    </row>
    <row r="166" spans="1:10" s="10" customFormat="1" ht="15" customHeight="1" x14ac:dyDescent="0.25">
      <c r="A166" s="86">
        <v>145</v>
      </c>
      <c r="B166" s="6" t="s">
        <v>132</v>
      </c>
      <c r="C166" s="31">
        <v>252</v>
      </c>
      <c r="D166" s="69">
        <v>614600</v>
      </c>
      <c r="E166" s="97" t="s">
        <v>134</v>
      </c>
      <c r="F166" s="89"/>
      <c r="G166" s="167"/>
      <c r="H166" s="172"/>
      <c r="I166" s="70" t="str">
        <f t="shared" si="22"/>
        <v/>
      </c>
      <c r="J166" s="70" t="str">
        <f t="shared" si="23"/>
        <v/>
      </c>
    </row>
    <row r="167" spans="1:10" s="10" customFormat="1" ht="15" customHeight="1" x14ac:dyDescent="0.25">
      <c r="A167" s="86">
        <v>146</v>
      </c>
      <c r="B167" s="8" t="s">
        <v>135</v>
      </c>
      <c r="C167" s="46">
        <v>2611</v>
      </c>
      <c r="D167" s="120">
        <v>614700</v>
      </c>
      <c r="E167" s="121" t="s">
        <v>136</v>
      </c>
      <c r="F167" s="89"/>
      <c r="G167" s="171"/>
      <c r="H167" s="176"/>
      <c r="I167" s="70" t="str">
        <f t="shared" si="22"/>
        <v/>
      </c>
      <c r="J167" s="70" t="str">
        <f t="shared" si="23"/>
        <v/>
      </c>
    </row>
    <row r="168" spans="1:10" s="10" customFormat="1" ht="15" customHeight="1" x14ac:dyDescent="0.2">
      <c r="A168" s="86">
        <v>147</v>
      </c>
      <c r="B168" s="6" t="s">
        <v>137</v>
      </c>
      <c r="C168" s="31" t="s">
        <v>354</v>
      </c>
      <c r="D168" s="69">
        <v>614800</v>
      </c>
      <c r="E168" s="97" t="s">
        <v>138</v>
      </c>
      <c r="F168" s="89"/>
      <c r="G168" s="165"/>
      <c r="H168" s="165"/>
      <c r="I168" s="70" t="str">
        <f t="shared" si="22"/>
        <v/>
      </c>
      <c r="J168" s="70" t="str">
        <f t="shared" si="23"/>
        <v/>
      </c>
    </row>
    <row r="169" spans="1:10" s="47" customFormat="1" ht="25.5" customHeight="1" x14ac:dyDescent="0.25">
      <c r="A169" s="86">
        <v>148</v>
      </c>
      <c r="B169" s="6"/>
      <c r="C169" s="5"/>
      <c r="D169" s="13">
        <v>615000</v>
      </c>
      <c r="E169" s="25" t="s">
        <v>139</v>
      </c>
      <c r="F169" s="205">
        <f>SUM(F170+F181+F182+F183+F184+F185+F186)</f>
        <v>0</v>
      </c>
      <c r="G169" s="205">
        <f t="shared" ref="G169:H169" si="24">SUM(G170+G181+G182+G183+G184+G185+G186)</f>
        <v>0</v>
      </c>
      <c r="H169" s="205">
        <f t="shared" si="24"/>
        <v>0</v>
      </c>
      <c r="I169" s="70" t="str">
        <f t="shared" si="22"/>
        <v/>
      </c>
      <c r="J169" s="70" t="str">
        <f t="shared" si="23"/>
        <v/>
      </c>
    </row>
    <row r="170" spans="1:10" s="10" customFormat="1" ht="17.25" customHeight="1" x14ac:dyDescent="0.25">
      <c r="A170" s="86">
        <v>149</v>
      </c>
      <c r="B170" s="6" t="s">
        <v>141</v>
      </c>
      <c r="C170" s="30">
        <v>2632</v>
      </c>
      <c r="D170" s="50">
        <v>615100</v>
      </c>
      <c r="E170" s="51" t="s">
        <v>337</v>
      </c>
      <c r="F170" s="87">
        <f>SUM(F171)</f>
        <v>0</v>
      </c>
      <c r="G170" s="178">
        <f t="shared" ref="G170:H170" si="25">SUM(G171)</f>
        <v>0</v>
      </c>
      <c r="H170" s="180">
        <f t="shared" si="25"/>
        <v>0</v>
      </c>
      <c r="I170" s="70" t="str">
        <f t="shared" si="22"/>
        <v/>
      </c>
      <c r="J170" s="70" t="str">
        <f t="shared" si="23"/>
        <v/>
      </c>
    </row>
    <row r="171" spans="1:10" s="10" customFormat="1" ht="17.25" customHeight="1" x14ac:dyDescent="0.25">
      <c r="A171" s="86">
        <v>150</v>
      </c>
      <c r="B171" s="6" t="s">
        <v>141</v>
      </c>
      <c r="C171" s="6">
        <v>2632</v>
      </c>
      <c r="D171" s="50">
        <v>615100</v>
      </c>
      <c r="E171" s="51" t="s">
        <v>140</v>
      </c>
      <c r="F171" s="89"/>
      <c r="G171" s="178"/>
      <c r="H171" s="180"/>
      <c r="I171" s="70" t="str">
        <f t="shared" si="22"/>
        <v/>
      </c>
      <c r="J171" s="70" t="str">
        <f t="shared" si="23"/>
        <v/>
      </c>
    </row>
    <row r="172" spans="1:10" s="10" customFormat="1" ht="13.5" customHeight="1" x14ac:dyDescent="0.25">
      <c r="A172" s="86">
        <v>151</v>
      </c>
      <c r="B172" s="6" t="s">
        <v>141</v>
      </c>
      <c r="C172" s="30">
        <v>2632</v>
      </c>
      <c r="D172" s="107">
        <v>615111</v>
      </c>
      <c r="E172" s="94" t="s">
        <v>338</v>
      </c>
      <c r="F172" s="89"/>
      <c r="G172" s="177"/>
      <c r="H172" s="179"/>
      <c r="I172" s="70" t="str">
        <f t="shared" si="22"/>
        <v/>
      </c>
      <c r="J172" s="70" t="str">
        <f t="shared" si="23"/>
        <v/>
      </c>
    </row>
    <row r="173" spans="1:10" s="10" customFormat="1" ht="13.5" customHeight="1" x14ac:dyDescent="0.25">
      <c r="A173" s="86">
        <v>152</v>
      </c>
      <c r="B173" s="6" t="s">
        <v>141</v>
      </c>
      <c r="C173" s="30">
        <v>2632</v>
      </c>
      <c r="D173" s="107">
        <v>615112</v>
      </c>
      <c r="E173" s="94" t="s">
        <v>339</v>
      </c>
      <c r="F173" s="89"/>
      <c r="G173" s="177"/>
      <c r="H173" s="179"/>
      <c r="I173" s="70" t="str">
        <f t="shared" si="22"/>
        <v/>
      </c>
      <c r="J173" s="70" t="str">
        <f t="shared" si="23"/>
        <v/>
      </c>
    </row>
    <row r="174" spans="1:10" s="10" customFormat="1" ht="15.75" customHeight="1" x14ac:dyDescent="0.25">
      <c r="A174" s="86">
        <v>153</v>
      </c>
      <c r="B174" s="6" t="s">
        <v>141</v>
      </c>
      <c r="C174" s="30">
        <v>2632</v>
      </c>
      <c r="D174" s="107">
        <v>615113</v>
      </c>
      <c r="E174" s="94" t="s">
        <v>340</v>
      </c>
      <c r="F174" s="89"/>
      <c r="G174" s="177"/>
      <c r="H174" s="179"/>
      <c r="I174" s="70" t="str">
        <f t="shared" si="22"/>
        <v/>
      </c>
      <c r="J174" s="70" t="str">
        <f t="shared" si="23"/>
        <v/>
      </c>
    </row>
    <row r="175" spans="1:10" s="10" customFormat="1" ht="15" customHeight="1" x14ac:dyDescent="0.25">
      <c r="A175" s="86">
        <v>154</v>
      </c>
      <c r="B175" s="6" t="s">
        <v>141</v>
      </c>
      <c r="C175" s="30">
        <v>2632</v>
      </c>
      <c r="D175" s="107">
        <v>615114</v>
      </c>
      <c r="E175" s="94" t="s">
        <v>341</v>
      </c>
      <c r="F175" s="89"/>
      <c r="G175" s="177"/>
      <c r="H175" s="179"/>
      <c r="I175" s="70" t="str">
        <f t="shared" si="22"/>
        <v/>
      </c>
      <c r="J175" s="70" t="str">
        <f t="shared" si="23"/>
        <v/>
      </c>
    </row>
    <row r="176" spans="1:10" s="10" customFormat="1" ht="15" customHeight="1" x14ac:dyDescent="0.25">
      <c r="A176" s="86">
        <v>155</v>
      </c>
      <c r="B176" s="6" t="s">
        <v>141</v>
      </c>
      <c r="C176" s="30">
        <v>2632</v>
      </c>
      <c r="D176" s="107">
        <v>615115</v>
      </c>
      <c r="E176" s="94" t="s">
        <v>342</v>
      </c>
      <c r="F176" s="89"/>
      <c r="G176" s="177"/>
      <c r="H176" s="179"/>
      <c r="I176" s="70" t="str">
        <f t="shared" si="22"/>
        <v/>
      </c>
      <c r="J176" s="70" t="str">
        <f t="shared" si="23"/>
        <v/>
      </c>
    </row>
    <row r="177" spans="1:10" s="10" customFormat="1" ht="15.75" customHeight="1" x14ac:dyDescent="0.25">
      <c r="A177" s="86">
        <v>156</v>
      </c>
      <c r="B177" s="6" t="s">
        <v>141</v>
      </c>
      <c r="C177" s="30">
        <v>2632</v>
      </c>
      <c r="D177" s="107">
        <v>615116</v>
      </c>
      <c r="E177" s="94" t="s">
        <v>343</v>
      </c>
      <c r="F177" s="89"/>
      <c r="G177" s="177"/>
      <c r="H177" s="179"/>
      <c r="I177" s="70" t="str">
        <f t="shared" si="22"/>
        <v/>
      </c>
      <c r="J177" s="70" t="str">
        <f t="shared" si="23"/>
        <v/>
      </c>
    </row>
    <row r="178" spans="1:10" s="10" customFormat="1" ht="26.25" customHeight="1" x14ac:dyDescent="0.25">
      <c r="A178" s="86">
        <v>157</v>
      </c>
      <c r="B178" s="6" t="s">
        <v>141</v>
      </c>
      <c r="C178" s="30">
        <v>2632</v>
      </c>
      <c r="D178" s="107">
        <v>615122</v>
      </c>
      <c r="E178" s="71" t="s">
        <v>344</v>
      </c>
      <c r="F178" s="89"/>
      <c r="G178" s="177"/>
      <c r="H178" s="177"/>
      <c r="I178" s="70" t="str">
        <f t="shared" si="22"/>
        <v/>
      </c>
      <c r="J178" s="70" t="str">
        <f t="shared" si="23"/>
        <v/>
      </c>
    </row>
    <row r="179" spans="1:10" s="10" customFormat="1" ht="27.75" customHeight="1" x14ac:dyDescent="0.25">
      <c r="A179" s="86">
        <v>158</v>
      </c>
      <c r="B179" s="6" t="s">
        <v>141</v>
      </c>
      <c r="C179" s="30">
        <v>2632</v>
      </c>
      <c r="D179" s="107">
        <v>615123</v>
      </c>
      <c r="E179" s="71" t="s">
        <v>142</v>
      </c>
      <c r="F179" s="89"/>
      <c r="G179" s="177"/>
      <c r="H179" s="177"/>
      <c r="I179" s="70" t="str">
        <f t="shared" si="22"/>
        <v/>
      </c>
      <c r="J179" s="70" t="str">
        <f t="shared" si="23"/>
        <v/>
      </c>
    </row>
    <row r="180" spans="1:10" s="10" customFormat="1" ht="14.25" customHeight="1" x14ac:dyDescent="0.25">
      <c r="A180" s="86">
        <v>159</v>
      </c>
      <c r="B180" s="6" t="s">
        <v>141</v>
      </c>
      <c r="C180" s="30">
        <v>2632</v>
      </c>
      <c r="D180" s="107">
        <v>615130</v>
      </c>
      <c r="E180" s="122" t="s">
        <v>143</v>
      </c>
      <c r="F180" s="89"/>
      <c r="G180" s="177"/>
      <c r="H180" s="177"/>
      <c r="I180" s="70" t="str">
        <f t="shared" si="22"/>
        <v/>
      </c>
      <c r="J180" s="70" t="str">
        <f t="shared" si="23"/>
        <v/>
      </c>
    </row>
    <row r="181" spans="1:10" s="10" customFormat="1" ht="13.5" customHeight="1" x14ac:dyDescent="0.25">
      <c r="A181" s="86">
        <v>160</v>
      </c>
      <c r="B181" s="6" t="s">
        <v>127</v>
      </c>
      <c r="C181" s="30">
        <v>2822</v>
      </c>
      <c r="D181" s="50">
        <v>615200</v>
      </c>
      <c r="E181" s="51" t="s">
        <v>144</v>
      </c>
      <c r="F181" s="89"/>
      <c r="G181" s="177"/>
      <c r="H181" s="177"/>
      <c r="I181" s="70" t="str">
        <f t="shared" si="22"/>
        <v/>
      </c>
      <c r="J181" s="70" t="str">
        <f t="shared" si="23"/>
        <v/>
      </c>
    </row>
    <row r="182" spans="1:10" s="10" customFormat="1" ht="13.5" customHeight="1" x14ac:dyDescent="0.25">
      <c r="A182" s="86">
        <v>161</v>
      </c>
      <c r="B182" s="6" t="s">
        <v>127</v>
      </c>
      <c r="C182" s="30">
        <v>2822</v>
      </c>
      <c r="D182" s="50">
        <v>615300</v>
      </c>
      <c r="E182" s="51" t="s">
        <v>145</v>
      </c>
      <c r="F182" s="89"/>
      <c r="G182" s="177"/>
      <c r="H182" s="177"/>
      <c r="I182" s="70" t="str">
        <f t="shared" si="22"/>
        <v/>
      </c>
      <c r="J182" s="70" t="str">
        <f t="shared" si="23"/>
        <v/>
      </c>
    </row>
    <row r="183" spans="1:10" s="10" customFormat="1" ht="13.5" customHeight="1" x14ac:dyDescent="0.25">
      <c r="A183" s="86">
        <v>162</v>
      </c>
      <c r="B183" s="6" t="s">
        <v>127</v>
      </c>
      <c r="C183" s="30">
        <v>2822</v>
      </c>
      <c r="D183" s="69">
        <v>615400</v>
      </c>
      <c r="E183" s="97" t="s">
        <v>146</v>
      </c>
      <c r="F183" s="89"/>
      <c r="G183" s="177"/>
      <c r="H183" s="179"/>
      <c r="I183" s="70" t="str">
        <f t="shared" si="22"/>
        <v/>
      </c>
      <c r="J183" s="70" t="str">
        <f t="shared" si="23"/>
        <v/>
      </c>
    </row>
    <row r="184" spans="1:10" s="10" customFormat="1" ht="13.5" customHeight="1" x14ac:dyDescent="0.25">
      <c r="A184" s="86">
        <v>163</v>
      </c>
      <c r="B184" s="6" t="s">
        <v>127</v>
      </c>
      <c r="C184" s="30">
        <v>2822</v>
      </c>
      <c r="D184" s="120">
        <v>615500</v>
      </c>
      <c r="E184" s="97" t="s">
        <v>147</v>
      </c>
      <c r="F184" s="89"/>
      <c r="G184" s="177"/>
      <c r="H184" s="177"/>
      <c r="I184" s="70" t="str">
        <f t="shared" si="22"/>
        <v/>
      </c>
      <c r="J184" s="70" t="str">
        <f t="shared" si="23"/>
        <v/>
      </c>
    </row>
    <row r="185" spans="1:10" s="10" customFormat="1" ht="13.5" customHeight="1" x14ac:dyDescent="0.25">
      <c r="A185" s="86">
        <v>164</v>
      </c>
      <c r="B185" s="6" t="s">
        <v>127</v>
      </c>
      <c r="C185" s="30">
        <v>2822</v>
      </c>
      <c r="D185" s="120">
        <v>615600</v>
      </c>
      <c r="E185" s="97" t="s">
        <v>148</v>
      </c>
      <c r="F185" s="89"/>
      <c r="G185" s="177"/>
      <c r="H185" s="177"/>
      <c r="I185" s="70" t="str">
        <f t="shared" si="22"/>
        <v/>
      </c>
      <c r="J185" s="70" t="str">
        <f t="shared" si="23"/>
        <v/>
      </c>
    </row>
    <row r="186" spans="1:10" s="10" customFormat="1" ht="13.5" customHeight="1" x14ac:dyDescent="0.25">
      <c r="A186" s="86">
        <v>165</v>
      </c>
      <c r="B186" s="6" t="s">
        <v>149</v>
      </c>
      <c r="C186" s="30">
        <v>2612</v>
      </c>
      <c r="D186" s="120">
        <v>615700</v>
      </c>
      <c r="E186" s="97" t="s">
        <v>150</v>
      </c>
      <c r="F186" s="89"/>
      <c r="G186" s="177"/>
      <c r="H186" s="177"/>
      <c r="I186" s="70" t="str">
        <f t="shared" si="22"/>
        <v/>
      </c>
      <c r="J186" s="70" t="str">
        <f t="shared" si="23"/>
        <v/>
      </c>
    </row>
    <row r="187" spans="1:10" s="10" customFormat="1" ht="13.5" customHeight="1" x14ac:dyDescent="0.25">
      <c r="A187" s="86">
        <v>166</v>
      </c>
      <c r="B187" s="6" t="s">
        <v>112</v>
      </c>
      <c r="C187" s="31">
        <v>24</v>
      </c>
      <c r="D187" s="40">
        <v>616000</v>
      </c>
      <c r="E187" s="66" t="s">
        <v>151</v>
      </c>
      <c r="F187" s="68">
        <f>SUM(F188:F191)</f>
        <v>0</v>
      </c>
      <c r="G187" s="182">
        <f t="shared" ref="G187:H187" si="26">SUM(G188:G191)</f>
        <v>0</v>
      </c>
      <c r="H187" s="182">
        <f t="shared" si="26"/>
        <v>0</v>
      </c>
      <c r="I187" s="70" t="str">
        <f t="shared" si="22"/>
        <v/>
      </c>
      <c r="J187" s="70" t="str">
        <f t="shared" si="23"/>
        <v/>
      </c>
    </row>
    <row r="188" spans="1:10" s="10" customFormat="1" ht="13.5" customHeight="1" x14ac:dyDescent="0.25">
      <c r="A188" s="86">
        <v>167</v>
      </c>
      <c r="B188" s="6" t="s">
        <v>293</v>
      </c>
      <c r="C188" s="39">
        <v>243</v>
      </c>
      <c r="D188" s="69">
        <v>616100</v>
      </c>
      <c r="E188" s="97" t="s">
        <v>152</v>
      </c>
      <c r="F188" s="89"/>
      <c r="G188" s="181"/>
      <c r="H188" s="183"/>
      <c r="I188" s="70" t="str">
        <f t="shared" si="22"/>
        <v/>
      </c>
      <c r="J188" s="70" t="str">
        <f t="shared" si="23"/>
        <v/>
      </c>
    </row>
    <row r="189" spans="1:10" s="10" customFormat="1" ht="13.5" customHeight="1" x14ac:dyDescent="0.25">
      <c r="A189" s="86">
        <v>168</v>
      </c>
      <c r="B189" s="6" t="s">
        <v>112</v>
      </c>
      <c r="C189" s="39">
        <v>241</v>
      </c>
      <c r="D189" s="50">
        <v>616200</v>
      </c>
      <c r="E189" s="51" t="s">
        <v>153</v>
      </c>
      <c r="F189" s="89"/>
      <c r="G189" s="181"/>
      <c r="H189" s="183"/>
      <c r="I189" s="70" t="str">
        <f t="shared" si="22"/>
        <v/>
      </c>
      <c r="J189" s="70" t="str">
        <f t="shared" si="23"/>
        <v/>
      </c>
    </row>
    <row r="190" spans="1:10" s="10" customFormat="1" ht="13.5" customHeight="1" x14ac:dyDescent="0.25">
      <c r="A190" s="86">
        <v>169</v>
      </c>
      <c r="B190" s="6" t="s">
        <v>112</v>
      </c>
      <c r="C190" s="39">
        <v>242</v>
      </c>
      <c r="D190" s="50">
        <v>616300</v>
      </c>
      <c r="E190" s="51" t="s">
        <v>154</v>
      </c>
      <c r="F190" s="89"/>
      <c r="G190" s="181"/>
      <c r="H190" s="183"/>
      <c r="I190" s="70" t="str">
        <f t="shared" si="22"/>
        <v/>
      </c>
      <c r="J190" s="70" t="str">
        <f t="shared" si="23"/>
        <v/>
      </c>
    </row>
    <row r="191" spans="1:10" s="10" customFormat="1" ht="15.75" customHeight="1" x14ac:dyDescent="0.25">
      <c r="A191" s="86">
        <v>170</v>
      </c>
      <c r="B191" s="6" t="s">
        <v>112</v>
      </c>
      <c r="C191" s="39">
        <v>242</v>
      </c>
      <c r="D191" s="50">
        <v>616500</v>
      </c>
      <c r="E191" s="51" t="s">
        <v>155</v>
      </c>
      <c r="F191" s="89"/>
      <c r="G191" s="181"/>
      <c r="H191" s="183"/>
      <c r="I191" s="70" t="str">
        <f t="shared" si="22"/>
        <v/>
      </c>
      <c r="J191" s="70" t="str">
        <f t="shared" si="23"/>
        <v/>
      </c>
    </row>
    <row r="192" spans="1:10" s="10" customFormat="1" ht="17.25" customHeight="1" x14ac:dyDescent="0.25">
      <c r="A192" s="86">
        <v>171</v>
      </c>
      <c r="B192" s="6" t="s">
        <v>115</v>
      </c>
      <c r="C192" s="30">
        <v>2631</v>
      </c>
      <c r="D192" s="69">
        <v>600000</v>
      </c>
      <c r="E192" s="97" t="s">
        <v>156</v>
      </c>
      <c r="F192" s="89"/>
      <c r="G192" s="123"/>
      <c r="H192" s="123"/>
      <c r="I192" s="70" t="str">
        <f t="shared" si="22"/>
        <v/>
      </c>
      <c r="J192" s="70" t="str">
        <f t="shared" si="23"/>
        <v/>
      </c>
    </row>
    <row r="193" spans="1:10" s="10" customFormat="1" ht="26.25" customHeight="1" x14ac:dyDescent="0.25">
      <c r="A193" s="76">
        <v>172</v>
      </c>
      <c r="B193" s="76"/>
      <c r="C193" s="77"/>
      <c r="D193" s="124"/>
      <c r="E193" s="48" t="s">
        <v>157</v>
      </c>
      <c r="F193" s="85">
        <f>SUM(F22-F115)</f>
        <v>0</v>
      </c>
      <c r="G193" s="85">
        <f t="shared" ref="G193:H193" si="27">SUM(G22-G115)</f>
        <v>0</v>
      </c>
      <c r="H193" s="85">
        <f t="shared" si="27"/>
        <v>0</v>
      </c>
      <c r="I193" s="83" t="str">
        <f t="shared" si="22"/>
        <v/>
      </c>
      <c r="J193" s="83" t="str">
        <f t="shared" si="23"/>
        <v/>
      </c>
    </row>
    <row r="194" spans="1:10" s="10" customFormat="1" ht="26.25" customHeight="1" x14ac:dyDescent="0.25">
      <c r="A194" s="76">
        <v>173</v>
      </c>
      <c r="B194" s="76"/>
      <c r="C194" s="75" t="s">
        <v>279</v>
      </c>
      <c r="D194" s="80"/>
      <c r="E194" s="48" t="s">
        <v>158</v>
      </c>
      <c r="F194" s="125"/>
      <c r="G194" s="125"/>
      <c r="H194" s="125"/>
      <c r="I194" s="83" t="str">
        <f t="shared" si="22"/>
        <v/>
      </c>
      <c r="J194" s="83" t="str">
        <f t="shared" si="23"/>
        <v/>
      </c>
    </row>
    <row r="195" spans="1:10" s="10" customFormat="1" ht="26.25" customHeight="1" x14ac:dyDescent="0.2">
      <c r="A195" s="86">
        <v>174</v>
      </c>
      <c r="B195" s="6" t="s">
        <v>51</v>
      </c>
      <c r="C195" s="31" t="s">
        <v>241</v>
      </c>
      <c r="D195" s="40">
        <v>811000</v>
      </c>
      <c r="E195" s="66" t="s">
        <v>159</v>
      </c>
      <c r="F195" s="68">
        <f>SUM(F196:F202)</f>
        <v>0</v>
      </c>
      <c r="G195" s="185">
        <f t="shared" ref="G195:H195" si="28">SUM(G196:G202)</f>
        <v>0</v>
      </c>
      <c r="H195" s="185">
        <f t="shared" si="28"/>
        <v>0</v>
      </c>
      <c r="I195" s="70" t="str">
        <f t="shared" si="22"/>
        <v/>
      </c>
      <c r="J195" s="70" t="str">
        <f t="shared" si="23"/>
        <v/>
      </c>
    </row>
    <row r="196" spans="1:10" s="10" customFormat="1" ht="20.25" customHeight="1" x14ac:dyDescent="0.2">
      <c r="A196" s="86">
        <v>175</v>
      </c>
      <c r="B196" s="6" t="s">
        <v>51</v>
      </c>
      <c r="C196" s="31" t="s">
        <v>50</v>
      </c>
      <c r="D196" s="69">
        <v>811110</v>
      </c>
      <c r="E196" s="97" t="s">
        <v>160</v>
      </c>
      <c r="F196" s="89"/>
      <c r="G196" s="186"/>
      <c r="H196" s="187"/>
      <c r="I196" s="70" t="str">
        <f t="shared" si="22"/>
        <v/>
      </c>
      <c r="J196" s="70" t="str">
        <f t="shared" si="23"/>
        <v/>
      </c>
    </row>
    <row r="197" spans="1:10" s="10" customFormat="1" ht="20.25" customHeight="1" x14ac:dyDescent="0.25">
      <c r="A197" s="86">
        <v>176</v>
      </c>
      <c r="B197" s="6" t="s">
        <v>51</v>
      </c>
      <c r="C197" s="31" t="s">
        <v>50</v>
      </c>
      <c r="D197" s="50">
        <v>811121</v>
      </c>
      <c r="E197" s="97" t="s">
        <v>161</v>
      </c>
      <c r="F197" s="89"/>
      <c r="G197" s="184"/>
      <c r="H197" s="184"/>
      <c r="I197" s="70" t="str">
        <f t="shared" si="22"/>
        <v/>
      </c>
      <c r="J197" s="70" t="str">
        <f t="shared" si="23"/>
        <v/>
      </c>
    </row>
    <row r="198" spans="1:10" s="10" customFormat="1" ht="20.25" customHeight="1" x14ac:dyDescent="0.25">
      <c r="A198" s="86">
        <v>177</v>
      </c>
      <c r="B198" s="6" t="s">
        <v>51</v>
      </c>
      <c r="C198" s="31" t="s">
        <v>50</v>
      </c>
      <c r="D198" s="50">
        <v>811124</v>
      </c>
      <c r="E198" s="97" t="s">
        <v>162</v>
      </c>
      <c r="F198" s="89"/>
      <c r="G198" s="184"/>
      <c r="H198" s="184"/>
      <c r="I198" s="70" t="str">
        <f t="shared" si="22"/>
        <v/>
      </c>
      <c r="J198" s="70" t="str">
        <f t="shared" si="23"/>
        <v/>
      </c>
    </row>
    <row r="199" spans="1:10" s="10" customFormat="1" ht="20.25" customHeight="1" x14ac:dyDescent="0.25">
      <c r="A199" s="86">
        <v>178</v>
      </c>
      <c r="B199" s="6" t="s">
        <v>51</v>
      </c>
      <c r="C199" s="31" t="s">
        <v>50</v>
      </c>
      <c r="D199" s="50">
        <v>811125</v>
      </c>
      <c r="E199" s="97" t="s">
        <v>163</v>
      </c>
      <c r="F199" s="89"/>
      <c r="G199" s="184"/>
      <c r="H199" s="184"/>
      <c r="I199" s="70" t="str">
        <f t="shared" si="22"/>
        <v/>
      </c>
      <c r="J199" s="70" t="str">
        <f t="shared" si="23"/>
        <v/>
      </c>
    </row>
    <row r="200" spans="1:10" s="10" customFormat="1" ht="15" customHeight="1" x14ac:dyDescent="0.25">
      <c r="A200" s="86">
        <v>179</v>
      </c>
      <c r="B200" s="6" t="s">
        <v>97</v>
      </c>
      <c r="C200" s="31">
        <v>1442</v>
      </c>
      <c r="D200" s="50">
        <v>811126</v>
      </c>
      <c r="E200" s="126" t="s">
        <v>164</v>
      </c>
      <c r="F200" s="89"/>
      <c r="G200" s="184"/>
      <c r="H200" s="184"/>
      <c r="I200" s="70" t="str">
        <f t="shared" si="22"/>
        <v/>
      </c>
      <c r="J200" s="70" t="str">
        <f t="shared" si="23"/>
        <v/>
      </c>
    </row>
    <row r="201" spans="1:10" s="10" customFormat="1" ht="15.75" customHeight="1" x14ac:dyDescent="0.25">
      <c r="A201" s="86">
        <v>180</v>
      </c>
      <c r="B201" s="6" t="s">
        <v>166</v>
      </c>
      <c r="C201" s="31" t="s">
        <v>165</v>
      </c>
      <c r="D201" s="69">
        <v>811200</v>
      </c>
      <c r="E201" s="97" t="s">
        <v>167</v>
      </c>
      <c r="F201" s="89"/>
      <c r="G201" s="184"/>
      <c r="H201" s="184"/>
      <c r="I201" s="70" t="str">
        <f t="shared" si="22"/>
        <v/>
      </c>
      <c r="J201" s="70" t="str">
        <f t="shared" si="23"/>
        <v/>
      </c>
    </row>
    <row r="202" spans="1:10" s="10" customFormat="1" ht="17.45" customHeight="1" x14ac:dyDescent="0.25">
      <c r="A202" s="86">
        <v>181</v>
      </c>
      <c r="B202" s="6" t="s">
        <v>51</v>
      </c>
      <c r="C202" s="31" t="s">
        <v>50</v>
      </c>
      <c r="D202" s="69">
        <v>811900</v>
      </c>
      <c r="E202" s="97" t="s">
        <v>168</v>
      </c>
      <c r="F202" s="89"/>
      <c r="G202" s="184"/>
      <c r="H202" s="184"/>
      <c r="I202" s="70" t="str">
        <f t="shared" si="22"/>
        <v/>
      </c>
      <c r="J202" s="70" t="str">
        <f t="shared" si="23"/>
        <v/>
      </c>
    </row>
    <row r="203" spans="1:10" s="10" customFormat="1" x14ac:dyDescent="0.2">
      <c r="A203" s="86">
        <v>182</v>
      </c>
      <c r="B203" s="6" t="s">
        <v>51</v>
      </c>
      <c r="C203" s="31" t="s">
        <v>240</v>
      </c>
      <c r="D203" s="40">
        <v>821000</v>
      </c>
      <c r="E203" s="66" t="s">
        <v>345</v>
      </c>
      <c r="F203" s="68">
        <f>SUM(F204:F209)</f>
        <v>0</v>
      </c>
      <c r="G203" s="190">
        <f t="shared" ref="G203:H203" si="29">SUM(G204:G209)</f>
        <v>0</v>
      </c>
      <c r="H203" s="190">
        <f t="shared" si="29"/>
        <v>0</v>
      </c>
      <c r="I203" s="70" t="str">
        <f t="shared" si="22"/>
        <v/>
      </c>
      <c r="J203" s="70" t="str">
        <f t="shared" si="23"/>
        <v/>
      </c>
    </row>
    <row r="204" spans="1:10" s="10" customFormat="1" ht="15.75" customHeight="1" x14ac:dyDescent="0.25">
      <c r="A204" s="86">
        <v>183</v>
      </c>
      <c r="B204" s="6" t="s">
        <v>170</v>
      </c>
      <c r="C204" s="31" t="s">
        <v>169</v>
      </c>
      <c r="D204" s="50">
        <v>821100</v>
      </c>
      <c r="E204" s="51" t="s">
        <v>171</v>
      </c>
      <c r="F204" s="89"/>
      <c r="G204" s="189"/>
      <c r="H204" s="191"/>
      <c r="I204" s="70" t="str">
        <f t="shared" si="22"/>
        <v/>
      </c>
      <c r="J204" s="70" t="str">
        <f t="shared" si="23"/>
        <v/>
      </c>
    </row>
    <row r="205" spans="1:10" s="10" customFormat="1" ht="15.75" customHeight="1" x14ac:dyDescent="0.25">
      <c r="A205" s="86">
        <v>184</v>
      </c>
      <c r="B205" s="6" t="s">
        <v>51</v>
      </c>
      <c r="C205" s="31" t="s">
        <v>172</v>
      </c>
      <c r="D205" s="50">
        <v>821200</v>
      </c>
      <c r="E205" s="51" t="s">
        <v>173</v>
      </c>
      <c r="F205" s="89"/>
      <c r="G205" s="189"/>
      <c r="H205" s="191"/>
      <c r="I205" s="70" t="str">
        <f t="shared" si="22"/>
        <v/>
      </c>
      <c r="J205" s="70" t="str">
        <f t="shared" si="23"/>
        <v/>
      </c>
    </row>
    <row r="206" spans="1:10" s="10" customFormat="1" ht="15.75" customHeight="1" x14ac:dyDescent="0.2">
      <c r="A206" s="86">
        <v>185</v>
      </c>
      <c r="B206" s="6" t="s">
        <v>51</v>
      </c>
      <c r="C206" s="31" t="s">
        <v>172</v>
      </c>
      <c r="D206" s="50">
        <v>821300</v>
      </c>
      <c r="E206" s="51" t="s">
        <v>174</v>
      </c>
      <c r="F206" s="89"/>
      <c r="G206" s="189"/>
      <c r="H206" s="188"/>
      <c r="I206" s="70" t="str">
        <f t="shared" si="22"/>
        <v/>
      </c>
      <c r="J206" s="70" t="str">
        <f t="shared" si="23"/>
        <v/>
      </c>
    </row>
    <row r="207" spans="1:10" s="10" customFormat="1" ht="15.75" customHeight="1" x14ac:dyDescent="0.2">
      <c r="A207" s="86">
        <v>186</v>
      </c>
      <c r="B207" s="6" t="s">
        <v>51</v>
      </c>
      <c r="C207" s="31" t="s">
        <v>172</v>
      </c>
      <c r="D207" s="50">
        <v>821400</v>
      </c>
      <c r="E207" s="51" t="s">
        <v>175</v>
      </c>
      <c r="F207" s="89"/>
      <c r="G207" s="189"/>
      <c r="H207" s="188"/>
      <c r="I207" s="70" t="str">
        <f t="shared" si="22"/>
        <v/>
      </c>
      <c r="J207" s="70" t="str">
        <f t="shared" si="23"/>
        <v/>
      </c>
    </row>
    <row r="208" spans="1:10" s="10" customFormat="1" ht="15.75" customHeight="1" x14ac:dyDescent="0.2">
      <c r="A208" s="86">
        <v>187</v>
      </c>
      <c r="B208" s="6" t="s">
        <v>51</v>
      </c>
      <c r="C208" s="31" t="s">
        <v>169</v>
      </c>
      <c r="D208" s="50">
        <v>821500</v>
      </c>
      <c r="E208" s="51" t="s">
        <v>176</v>
      </c>
      <c r="F208" s="89"/>
      <c r="G208" s="189"/>
      <c r="H208" s="188"/>
      <c r="I208" s="70" t="str">
        <f t="shared" si="22"/>
        <v/>
      </c>
      <c r="J208" s="70" t="str">
        <f t="shared" si="23"/>
        <v/>
      </c>
    </row>
    <row r="209" spans="1:10" s="10" customFormat="1" ht="15.75" customHeight="1" x14ac:dyDescent="0.25">
      <c r="A209" s="86">
        <v>188</v>
      </c>
      <c r="B209" s="6" t="s">
        <v>51</v>
      </c>
      <c r="C209" s="31" t="s">
        <v>172</v>
      </c>
      <c r="D209" s="50">
        <v>821600</v>
      </c>
      <c r="E209" s="51" t="s">
        <v>177</v>
      </c>
      <c r="F209" s="89"/>
      <c r="G209" s="189"/>
      <c r="H209" s="191"/>
      <c r="I209" s="70" t="str">
        <f t="shared" si="22"/>
        <v/>
      </c>
      <c r="J209" s="70" t="str">
        <f t="shared" si="23"/>
        <v/>
      </c>
    </row>
    <row r="210" spans="1:10" s="10" customFormat="1" ht="27" customHeight="1" x14ac:dyDescent="0.25">
      <c r="A210" s="76">
        <v>189</v>
      </c>
      <c r="B210" s="76" t="s">
        <v>51</v>
      </c>
      <c r="C210" s="78">
        <v>31</v>
      </c>
      <c r="D210" s="124"/>
      <c r="E210" s="48" t="s">
        <v>346</v>
      </c>
      <c r="F210" s="85">
        <f>SUM(F203-F195)</f>
        <v>0</v>
      </c>
      <c r="G210" s="85">
        <f t="shared" ref="G210:H210" si="30">SUM(G203-G195)</f>
        <v>0</v>
      </c>
      <c r="H210" s="85">
        <f t="shared" si="30"/>
        <v>0</v>
      </c>
      <c r="I210" s="83" t="str">
        <f t="shared" si="22"/>
        <v/>
      </c>
      <c r="J210" s="83" t="str">
        <f t="shared" si="23"/>
        <v/>
      </c>
    </row>
    <row r="211" spans="1:10" s="10" customFormat="1" ht="30" customHeight="1" x14ac:dyDescent="0.25">
      <c r="A211" s="76">
        <v>190</v>
      </c>
      <c r="B211" s="76"/>
      <c r="C211" s="77"/>
      <c r="D211" s="124"/>
      <c r="E211" s="48" t="s">
        <v>178</v>
      </c>
      <c r="F211" s="85">
        <f>SUM(F193-F210)</f>
        <v>0</v>
      </c>
      <c r="G211" s="85">
        <f t="shared" ref="G211:H211" si="31">SUM(G193-G210)</f>
        <v>0</v>
      </c>
      <c r="H211" s="85">
        <f t="shared" si="31"/>
        <v>0</v>
      </c>
      <c r="I211" s="83" t="str">
        <f t="shared" si="22"/>
        <v/>
      </c>
      <c r="J211" s="83" t="str">
        <f t="shared" si="23"/>
        <v/>
      </c>
    </row>
    <row r="212" spans="1:10" s="10" customFormat="1" ht="20.25" customHeight="1" x14ac:dyDescent="0.25">
      <c r="A212" s="76">
        <v>191</v>
      </c>
      <c r="B212" s="76"/>
      <c r="C212" s="75" t="s">
        <v>280</v>
      </c>
      <c r="D212" s="80"/>
      <c r="E212" s="48" t="s">
        <v>179</v>
      </c>
      <c r="F212" s="125"/>
      <c r="G212" s="125"/>
      <c r="H212" s="125"/>
      <c r="I212" s="83" t="str">
        <f t="shared" si="22"/>
        <v/>
      </c>
      <c r="J212" s="83" t="str">
        <f t="shared" si="23"/>
        <v/>
      </c>
    </row>
    <row r="213" spans="1:10" s="10" customFormat="1" ht="27" customHeight="1" x14ac:dyDescent="0.25">
      <c r="A213" s="86">
        <v>192</v>
      </c>
      <c r="B213" s="6"/>
      <c r="C213" s="49" t="s">
        <v>284</v>
      </c>
      <c r="D213" s="40"/>
      <c r="E213" s="66" t="s">
        <v>347</v>
      </c>
      <c r="F213" s="68">
        <f>SUM(F214+F215+F216+F217+F218+F219+F220+F221+F224)</f>
        <v>0</v>
      </c>
      <c r="G213" s="68">
        <f t="shared" ref="G213:H213" si="32">SUM(G214+G215+G216+G217+G218+G219+G220+G221+G224)</f>
        <v>0</v>
      </c>
      <c r="H213" s="68">
        <f t="shared" si="32"/>
        <v>0</v>
      </c>
      <c r="I213" s="70" t="str">
        <f t="shared" si="22"/>
        <v/>
      </c>
      <c r="J213" s="70" t="str">
        <f t="shared" si="23"/>
        <v/>
      </c>
    </row>
    <row r="214" spans="1:10" s="10" customFormat="1" ht="14.25" customHeight="1" x14ac:dyDescent="0.25">
      <c r="A214" s="86">
        <v>193</v>
      </c>
      <c r="B214" s="6" t="s">
        <v>53</v>
      </c>
      <c r="C214" s="49" t="s">
        <v>52</v>
      </c>
      <c r="D214" s="69">
        <v>811122</v>
      </c>
      <c r="E214" s="97" t="s">
        <v>180</v>
      </c>
      <c r="F214" s="89"/>
      <c r="G214" s="89"/>
      <c r="H214" s="89"/>
      <c r="I214" s="70" t="str">
        <f t="shared" ref="I214:I277" si="33">IFERROR(SUM(G214/F214),"")</f>
        <v/>
      </c>
      <c r="J214" s="70" t="str">
        <f t="shared" si="23"/>
        <v/>
      </c>
    </row>
    <row r="215" spans="1:10" s="10" customFormat="1" ht="15" customHeight="1" x14ac:dyDescent="0.25">
      <c r="A215" s="86">
        <v>194</v>
      </c>
      <c r="B215" s="6" t="s">
        <v>53</v>
      </c>
      <c r="C215" s="49" t="s">
        <v>52</v>
      </c>
      <c r="D215" s="69">
        <v>811123</v>
      </c>
      <c r="E215" s="97" t="s">
        <v>181</v>
      </c>
      <c r="F215" s="89"/>
      <c r="G215" s="89"/>
      <c r="H215" s="89"/>
      <c r="I215" s="70" t="str">
        <f t="shared" si="33"/>
        <v/>
      </c>
      <c r="J215" s="70" t="str">
        <f t="shared" ref="J215:J278" si="34">IFERROR(SUM(G215/H215),"")</f>
        <v/>
      </c>
    </row>
    <row r="216" spans="1:10" s="10" customFormat="1" ht="18" customHeight="1" x14ac:dyDescent="0.25">
      <c r="A216" s="86">
        <v>195</v>
      </c>
      <c r="B216" s="6" t="s">
        <v>42</v>
      </c>
      <c r="C216" s="49" t="s">
        <v>41</v>
      </c>
      <c r="D216" s="69">
        <v>813100</v>
      </c>
      <c r="E216" s="97" t="s">
        <v>182</v>
      </c>
      <c r="F216" s="89"/>
      <c r="G216" s="89"/>
      <c r="H216" s="89"/>
      <c r="I216" s="70" t="str">
        <f t="shared" si="33"/>
        <v/>
      </c>
      <c r="J216" s="70" t="str">
        <f t="shared" si="34"/>
        <v/>
      </c>
    </row>
    <row r="217" spans="1:10" s="10" customFormat="1" ht="24.75" customHeight="1" x14ac:dyDescent="0.25">
      <c r="A217" s="86">
        <v>196</v>
      </c>
      <c r="B217" s="6" t="s">
        <v>42</v>
      </c>
      <c r="C217" s="49" t="s">
        <v>41</v>
      </c>
      <c r="D217" s="69">
        <v>813200</v>
      </c>
      <c r="E217" s="97" t="s">
        <v>183</v>
      </c>
      <c r="F217" s="89"/>
      <c r="G217" s="89"/>
      <c r="H217" s="89"/>
      <c r="I217" s="70" t="str">
        <f t="shared" si="33"/>
        <v/>
      </c>
      <c r="J217" s="70" t="str">
        <f t="shared" si="34"/>
        <v/>
      </c>
    </row>
    <row r="218" spans="1:10" s="10" customFormat="1" ht="17.25" customHeight="1" x14ac:dyDescent="0.25">
      <c r="A218" s="86">
        <v>197</v>
      </c>
      <c r="B218" s="6" t="s">
        <v>42</v>
      </c>
      <c r="C218" s="49" t="s">
        <v>41</v>
      </c>
      <c r="D218" s="69">
        <v>813300</v>
      </c>
      <c r="E218" s="97" t="s">
        <v>184</v>
      </c>
      <c r="F218" s="89"/>
      <c r="G218" s="89"/>
      <c r="H218" s="89"/>
      <c r="I218" s="70" t="str">
        <f t="shared" si="33"/>
        <v/>
      </c>
      <c r="J218" s="70" t="str">
        <f t="shared" si="34"/>
        <v/>
      </c>
    </row>
    <row r="219" spans="1:10" s="10" customFormat="1" ht="26.25" customHeight="1" x14ac:dyDescent="0.25">
      <c r="A219" s="86">
        <v>198</v>
      </c>
      <c r="B219" s="6" t="s">
        <v>53</v>
      </c>
      <c r="C219" s="49" t="s">
        <v>52</v>
      </c>
      <c r="D219" s="69">
        <v>813400</v>
      </c>
      <c r="E219" s="97" t="s">
        <v>185</v>
      </c>
      <c r="F219" s="89"/>
      <c r="G219" s="89"/>
      <c r="H219" s="89"/>
      <c r="I219" s="70" t="str">
        <f t="shared" si="33"/>
        <v/>
      </c>
      <c r="J219" s="70" t="str">
        <f t="shared" si="34"/>
        <v/>
      </c>
    </row>
    <row r="220" spans="1:10" s="10" customFormat="1" ht="26.25" customHeight="1" x14ac:dyDescent="0.25">
      <c r="A220" s="86">
        <v>199</v>
      </c>
      <c r="B220" s="6" t="s">
        <v>53</v>
      </c>
      <c r="C220" s="49" t="s">
        <v>52</v>
      </c>
      <c r="D220" s="69">
        <v>813500</v>
      </c>
      <c r="E220" s="97" t="s">
        <v>186</v>
      </c>
      <c r="F220" s="89"/>
      <c r="G220" s="89"/>
      <c r="H220" s="89"/>
      <c r="I220" s="70" t="str">
        <f t="shared" si="33"/>
        <v/>
      </c>
      <c r="J220" s="70" t="str">
        <f t="shared" si="34"/>
        <v/>
      </c>
    </row>
    <row r="221" spans="1:10" s="10" customFormat="1" ht="17.25" customHeight="1" x14ac:dyDescent="0.25">
      <c r="A221" s="86">
        <v>200</v>
      </c>
      <c r="B221" s="6"/>
      <c r="C221" s="49" t="s">
        <v>41</v>
      </c>
      <c r="D221" s="69">
        <v>813600</v>
      </c>
      <c r="E221" s="97" t="s">
        <v>187</v>
      </c>
      <c r="F221" s="89"/>
      <c r="G221" s="89"/>
      <c r="H221" s="89"/>
      <c r="I221" s="70" t="str">
        <f t="shared" si="33"/>
        <v/>
      </c>
      <c r="J221" s="70" t="str">
        <f t="shared" si="34"/>
        <v/>
      </c>
    </row>
    <row r="222" spans="1:10" s="10" customFormat="1" ht="15" customHeight="1" x14ac:dyDescent="0.25">
      <c r="A222" s="86">
        <v>201</v>
      </c>
      <c r="B222" s="6" t="s">
        <v>42</v>
      </c>
      <c r="C222" s="49" t="s">
        <v>41</v>
      </c>
      <c r="D222" s="107">
        <v>813611</v>
      </c>
      <c r="E222" s="96" t="s">
        <v>188</v>
      </c>
      <c r="F222" s="89"/>
      <c r="G222" s="89"/>
      <c r="H222" s="89"/>
      <c r="I222" s="70" t="str">
        <f t="shared" si="33"/>
        <v/>
      </c>
      <c r="J222" s="70" t="str">
        <f t="shared" si="34"/>
        <v/>
      </c>
    </row>
    <row r="223" spans="1:10" s="10" customFormat="1" ht="15" customHeight="1" x14ac:dyDescent="0.25">
      <c r="A223" s="86">
        <v>202</v>
      </c>
      <c r="B223" s="6" t="s">
        <v>42</v>
      </c>
      <c r="C223" s="49" t="s">
        <v>41</v>
      </c>
      <c r="D223" s="107">
        <v>813612</v>
      </c>
      <c r="E223" s="96" t="s">
        <v>189</v>
      </c>
      <c r="F223" s="89"/>
      <c r="G223" s="89"/>
      <c r="H223" s="89"/>
      <c r="I223" s="70" t="str">
        <f t="shared" si="33"/>
        <v/>
      </c>
      <c r="J223" s="70" t="str">
        <f t="shared" si="34"/>
        <v/>
      </c>
    </row>
    <row r="224" spans="1:10" s="10" customFormat="1" ht="18" customHeight="1" x14ac:dyDescent="0.25">
      <c r="A224" s="86">
        <v>203</v>
      </c>
      <c r="B224" s="6" t="s">
        <v>42</v>
      </c>
      <c r="C224" s="49" t="s">
        <v>190</v>
      </c>
      <c r="D224" s="69">
        <v>813700</v>
      </c>
      <c r="E224" s="97" t="s">
        <v>191</v>
      </c>
      <c r="F224" s="89"/>
      <c r="G224" s="89"/>
      <c r="H224" s="89"/>
      <c r="I224" s="70" t="str">
        <f t="shared" si="33"/>
        <v/>
      </c>
      <c r="J224" s="70" t="str">
        <f t="shared" si="34"/>
        <v/>
      </c>
    </row>
    <row r="225" spans="1:10" s="10" customFormat="1" ht="26.25" customHeight="1" x14ac:dyDescent="0.2">
      <c r="A225" s="86">
        <v>204</v>
      </c>
      <c r="B225" s="6"/>
      <c r="C225" s="49" t="s">
        <v>348</v>
      </c>
      <c r="D225" s="40">
        <v>822000</v>
      </c>
      <c r="E225" s="66" t="s">
        <v>192</v>
      </c>
      <c r="F225" s="68">
        <f>SUM(F226+F227+F228+F229+F230+F231+F234)</f>
        <v>0</v>
      </c>
      <c r="G225" s="194">
        <f t="shared" ref="G225:H225" si="35">SUM(G226+G227+G228+G229+G230+G231+G234)</f>
        <v>0</v>
      </c>
      <c r="H225" s="194">
        <f t="shared" si="35"/>
        <v>0</v>
      </c>
      <c r="I225" s="70" t="str">
        <f t="shared" si="33"/>
        <v/>
      </c>
      <c r="J225" s="70" t="str">
        <f t="shared" si="34"/>
        <v/>
      </c>
    </row>
    <row r="226" spans="1:10" s="10" customFormat="1" ht="16.5" customHeight="1" x14ac:dyDescent="0.25">
      <c r="A226" s="86">
        <v>205</v>
      </c>
      <c r="B226" s="6" t="s">
        <v>42</v>
      </c>
      <c r="C226" s="49" t="s">
        <v>193</v>
      </c>
      <c r="D226" s="69">
        <v>822100</v>
      </c>
      <c r="E226" s="97" t="s">
        <v>194</v>
      </c>
      <c r="F226" s="89"/>
      <c r="G226" s="193"/>
      <c r="H226" s="195"/>
      <c r="I226" s="70" t="str">
        <f t="shared" si="33"/>
        <v/>
      </c>
      <c r="J226" s="70" t="str">
        <f t="shared" si="34"/>
        <v/>
      </c>
    </row>
    <row r="227" spans="1:10" s="10" customFormat="1" ht="24" customHeight="1" x14ac:dyDescent="0.25">
      <c r="A227" s="86">
        <v>206</v>
      </c>
      <c r="B227" s="6" t="s">
        <v>42</v>
      </c>
      <c r="C227" s="49" t="s">
        <v>193</v>
      </c>
      <c r="D227" s="69">
        <v>822200</v>
      </c>
      <c r="E227" s="97" t="s">
        <v>195</v>
      </c>
      <c r="F227" s="89"/>
      <c r="G227" s="193"/>
      <c r="H227" s="195"/>
      <c r="I227" s="70" t="str">
        <f t="shared" si="33"/>
        <v/>
      </c>
      <c r="J227" s="70" t="str">
        <f t="shared" si="34"/>
        <v/>
      </c>
    </row>
    <row r="228" spans="1:10" s="10" customFormat="1" ht="14.25" customHeight="1" x14ac:dyDescent="0.2">
      <c r="A228" s="86">
        <v>207</v>
      </c>
      <c r="B228" s="6" t="s">
        <v>42</v>
      </c>
      <c r="C228" s="49" t="s">
        <v>193</v>
      </c>
      <c r="D228" s="69">
        <v>822300</v>
      </c>
      <c r="E228" s="97" t="s">
        <v>196</v>
      </c>
      <c r="F228" s="89"/>
      <c r="G228" s="192"/>
      <c r="H228" s="192"/>
      <c r="I228" s="70" t="str">
        <f t="shared" si="33"/>
        <v/>
      </c>
      <c r="J228" s="70" t="str">
        <f t="shared" si="34"/>
        <v/>
      </c>
    </row>
    <row r="229" spans="1:10" s="10" customFormat="1" ht="13.5" customHeight="1" x14ac:dyDescent="0.2">
      <c r="A229" s="86">
        <v>208</v>
      </c>
      <c r="B229" s="6" t="s">
        <v>53</v>
      </c>
      <c r="C229" s="49" t="s">
        <v>197</v>
      </c>
      <c r="D229" s="69">
        <v>822400</v>
      </c>
      <c r="E229" s="97" t="s">
        <v>198</v>
      </c>
      <c r="F229" s="89"/>
      <c r="G229" s="192"/>
      <c r="H229" s="192"/>
      <c r="I229" s="70" t="str">
        <f t="shared" si="33"/>
        <v/>
      </c>
      <c r="J229" s="70" t="str">
        <f t="shared" si="34"/>
        <v/>
      </c>
    </row>
    <row r="230" spans="1:10" s="10" customFormat="1" ht="26.25" customHeight="1" x14ac:dyDescent="0.25">
      <c r="A230" s="86">
        <v>209</v>
      </c>
      <c r="B230" s="6" t="s">
        <v>53</v>
      </c>
      <c r="C230" s="49" t="s">
        <v>197</v>
      </c>
      <c r="D230" s="69">
        <v>822500</v>
      </c>
      <c r="E230" s="97" t="s">
        <v>199</v>
      </c>
      <c r="F230" s="89"/>
      <c r="G230" s="193"/>
      <c r="H230" s="193"/>
      <c r="I230" s="70" t="str">
        <f t="shared" si="33"/>
        <v/>
      </c>
      <c r="J230" s="70" t="str">
        <f t="shared" si="34"/>
        <v/>
      </c>
    </row>
    <row r="231" spans="1:10" s="10" customFormat="1" ht="14.25" customHeight="1" x14ac:dyDescent="0.25">
      <c r="A231" s="86">
        <v>210</v>
      </c>
      <c r="B231" s="6"/>
      <c r="C231" s="49"/>
      <c r="D231" s="69">
        <v>822600</v>
      </c>
      <c r="E231" s="97" t="s">
        <v>200</v>
      </c>
      <c r="F231" s="89"/>
      <c r="G231" s="193"/>
      <c r="H231" s="195"/>
      <c r="I231" s="70" t="str">
        <f t="shared" si="33"/>
        <v/>
      </c>
      <c r="J231" s="70" t="str">
        <f t="shared" si="34"/>
        <v/>
      </c>
    </row>
    <row r="232" spans="1:10" s="10" customFormat="1" ht="16.5" customHeight="1" x14ac:dyDescent="0.25">
      <c r="A232" s="86">
        <v>211</v>
      </c>
      <c r="B232" s="6" t="s">
        <v>42</v>
      </c>
      <c r="C232" s="49" t="s">
        <v>193</v>
      </c>
      <c r="D232" s="107">
        <v>822611</v>
      </c>
      <c r="E232" s="96" t="s">
        <v>349</v>
      </c>
      <c r="F232" s="89"/>
      <c r="G232" s="193"/>
      <c r="H232" s="195"/>
      <c r="I232" s="70" t="str">
        <f t="shared" si="33"/>
        <v/>
      </c>
      <c r="J232" s="70" t="str">
        <f t="shared" si="34"/>
        <v/>
      </c>
    </row>
    <row r="233" spans="1:10" s="10" customFormat="1" ht="15.75" customHeight="1" x14ac:dyDescent="0.25">
      <c r="A233" s="86">
        <v>212</v>
      </c>
      <c r="B233" s="6" t="s">
        <v>42</v>
      </c>
      <c r="C233" s="49" t="s">
        <v>193</v>
      </c>
      <c r="D233" s="107">
        <v>822612</v>
      </c>
      <c r="E233" s="96" t="s">
        <v>350</v>
      </c>
      <c r="F233" s="89"/>
      <c r="G233" s="193"/>
      <c r="H233" s="195"/>
      <c r="I233" s="70" t="str">
        <f t="shared" si="33"/>
        <v/>
      </c>
      <c r="J233" s="70" t="str">
        <f t="shared" si="34"/>
        <v/>
      </c>
    </row>
    <row r="234" spans="1:10" s="10" customFormat="1" ht="18" customHeight="1" x14ac:dyDescent="0.25">
      <c r="A234" s="86">
        <v>213</v>
      </c>
      <c r="B234" s="6" t="s">
        <v>42</v>
      </c>
      <c r="C234" s="49" t="s">
        <v>201</v>
      </c>
      <c r="D234" s="69">
        <v>822700</v>
      </c>
      <c r="E234" s="97" t="s">
        <v>202</v>
      </c>
      <c r="F234" s="89"/>
      <c r="G234" s="193"/>
      <c r="H234" s="195"/>
      <c r="I234" s="70" t="str">
        <f t="shared" si="33"/>
        <v/>
      </c>
      <c r="J234" s="70" t="str">
        <f t="shared" si="34"/>
        <v/>
      </c>
    </row>
    <row r="235" spans="1:10" s="10" customFormat="1" ht="27" customHeight="1" x14ac:dyDescent="0.25">
      <c r="A235" s="76">
        <v>214</v>
      </c>
      <c r="B235" s="76"/>
      <c r="C235" s="79">
        <v>32</v>
      </c>
      <c r="D235" s="124"/>
      <c r="E235" s="67" t="s">
        <v>351</v>
      </c>
      <c r="F235" s="85">
        <f>SUM(F213-F225)</f>
        <v>0</v>
      </c>
      <c r="G235" s="85">
        <f t="shared" ref="G235:H235" si="36">SUM(G213-G225)</f>
        <v>0</v>
      </c>
      <c r="H235" s="85">
        <f t="shared" si="36"/>
        <v>0</v>
      </c>
      <c r="I235" s="83" t="str">
        <f t="shared" si="33"/>
        <v/>
      </c>
      <c r="J235" s="83" t="str">
        <f t="shared" si="34"/>
        <v/>
      </c>
    </row>
    <row r="236" spans="1:10" s="10" customFormat="1" ht="24.75" customHeight="1" x14ac:dyDescent="0.25">
      <c r="A236" s="76">
        <v>215</v>
      </c>
      <c r="B236" s="76"/>
      <c r="C236" s="75" t="s">
        <v>281</v>
      </c>
      <c r="D236" s="80"/>
      <c r="E236" s="48" t="s">
        <v>203</v>
      </c>
      <c r="F236" s="125"/>
      <c r="G236" s="125"/>
      <c r="H236" s="125"/>
      <c r="I236" s="83" t="str">
        <f t="shared" si="33"/>
        <v/>
      </c>
      <c r="J236" s="83" t="str">
        <f t="shared" si="34"/>
        <v/>
      </c>
    </row>
    <row r="237" spans="1:10" s="10" customFormat="1" ht="17.25" customHeight="1" x14ac:dyDescent="0.25">
      <c r="A237" s="86">
        <v>216</v>
      </c>
      <c r="B237" s="6"/>
      <c r="C237" s="49">
        <v>331</v>
      </c>
      <c r="D237" s="40"/>
      <c r="E237" s="66" t="s">
        <v>204</v>
      </c>
      <c r="F237" s="68">
        <f>SUM(F238+F250)</f>
        <v>0</v>
      </c>
      <c r="G237" s="197">
        <f t="shared" ref="G237:H237" si="37">SUM(G238+G250)</f>
        <v>0</v>
      </c>
      <c r="H237" s="197">
        <f t="shared" si="37"/>
        <v>0</v>
      </c>
      <c r="I237" s="70" t="str">
        <f t="shared" si="33"/>
        <v/>
      </c>
      <c r="J237" s="70" t="str">
        <f t="shared" si="34"/>
        <v/>
      </c>
    </row>
    <row r="238" spans="1:10" s="10" customFormat="1" ht="22.5" customHeight="1" x14ac:dyDescent="0.25">
      <c r="A238" s="86">
        <v>217</v>
      </c>
      <c r="B238" s="6"/>
      <c r="C238" s="6"/>
      <c r="D238" s="50">
        <v>814000</v>
      </c>
      <c r="E238" s="51" t="s">
        <v>205</v>
      </c>
      <c r="F238" s="87">
        <f>SUM(F239+F240+F241)</f>
        <v>0</v>
      </c>
      <c r="G238" s="196">
        <f t="shared" ref="G238:H238" si="38">SUM(G239+G240+G241)</f>
        <v>0</v>
      </c>
      <c r="H238" s="196">
        <f t="shared" si="38"/>
        <v>0</v>
      </c>
      <c r="I238" s="70" t="str">
        <f t="shared" si="33"/>
        <v/>
      </c>
      <c r="J238" s="70" t="str">
        <f t="shared" si="34"/>
        <v/>
      </c>
    </row>
    <row r="239" spans="1:10" s="10" customFormat="1" ht="14.25" customHeight="1" x14ac:dyDescent="0.25">
      <c r="A239" s="86">
        <v>218</v>
      </c>
      <c r="B239" s="6" t="s">
        <v>42</v>
      </c>
      <c r="C239" s="6" t="s">
        <v>206</v>
      </c>
      <c r="D239" s="50">
        <v>814100</v>
      </c>
      <c r="E239" s="51" t="s">
        <v>207</v>
      </c>
      <c r="F239" s="89"/>
      <c r="G239" s="196"/>
      <c r="H239" s="198"/>
      <c r="I239" s="70" t="str">
        <f t="shared" si="33"/>
        <v/>
      </c>
      <c r="J239" s="70" t="str">
        <f t="shared" si="34"/>
        <v/>
      </c>
    </row>
    <row r="240" spans="1:10" s="10" customFormat="1" ht="14.25" customHeight="1" x14ac:dyDescent="0.25">
      <c r="A240" s="86">
        <v>219</v>
      </c>
      <c r="B240" s="6" t="s">
        <v>42</v>
      </c>
      <c r="C240" s="6" t="s">
        <v>208</v>
      </c>
      <c r="D240" s="50">
        <v>814200</v>
      </c>
      <c r="E240" s="51" t="s">
        <v>210</v>
      </c>
      <c r="F240" s="89"/>
      <c r="G240" s="196"/>
      <c r="H240" s="198"/>
      <c r="I240" s="70" t="str">
        <f t="shared" si="33"/>
        <v/>
      </c>
      <c r="J240" s="70" t="str">
        <f t="shared" si="34"/>
        <v/>
      </c>
    </row>
    <row r="241" spans="1:10" s="10" customFormat="1" ht="14.25" customHeight="1" x14ac:dyDescent="0.25">
      <c r="A241" s="86">
        <v>220</v>
      </c>
      <c r="B241" s="6"/>
      <c r="C241" s="6"/>
      <c r="D241" s="50">
        <v>814300</v>
      </c>
      <c r="E241" s="51" t="s">
        <v>211</v>
      </c>
      <c r="F241" s="89"/>
      <c r="G241" s="196"/>
      <c r="H241" s="196"/>
      <c r="I241" s="70" t="str">
        <f t="shared" si="33"/>
        <v/>
      </c>
      <c r="J241" s="70" t="str">
        <f t="shared" si="34"/>
        <v/>
      </c>
    </row>
    <row r="242" spans="1:10" s="10" customFormat="1" ht="15" customHeight="1" x14ac:dyDescent="0.25">
      <c r="A242" s="86">
        <v>221</v>
      </c>
      <c r="B242" s="6" t="s">
        <v>209</v>
      </c>
      <c r="C242" s="6" t="s">
        <v>212</v>
      </c>
      <c r="D242" s="127">
        <v>814310</v>
      </c>
      <c r="E242" s="71" t="s">
        <v>213</v>
      </c>
      <c r="F242" s="89"/>
      <c r="G242" s="196"/>
      <c r="H242" s="198"/>
      <c r="I242" s="70" t="str">
        <f t="shared" si="33"/>
        <v/>
      </c>
      <c r="J242" s="70" t="str">
        <f t="shared" si="34"/>
        <v/>
      </c>
    </row>
    <row r="243" spans="1:10" s="10" customFormat="1" ht="12" customHeight="1" x14ac:dyDescent="0.25">
      <c r="A243" s="86">
        <v>222</v>
      </c>
      <c r="B243" s="6" t="s">
        <v>42</v>
      </c>
      <c r="C243" s="6" t="s">
        <v>206</v>
      </c>
      <c r="D243" s="127">
        <v>814320</v>
      </c>
      <c r="E243" s="71" t="s">
        <v>214</v>
      </c>
      <c r="F243" s="89"/>
      <c r="G243" s="196"/>
      <c r="H243" s="196"/>
      <c r="I243" s="70" t="str">
        <f t="shared" si="33"/>
        <v/>
      </c>
      <c r="J243" s="70" t="str">
        <f t="shared" si="34"/>
        <v/>
      </c>
    </row>
    <row r="244" spans="1:10" s="10" customFormat="1" ht="15.75" customHeight="1" x14ac:dyDescent="0.25">
      <c r="A244" s="86">
        <v>223</v>
      </c>
      <c r="B244" s="6" t="s">
        <v>42</v>
      </c>
      <c r="C244" s="6" t="s">
        <v>206</v>
      </c>
      <c r="D244" s="127">
        <v>814321</v>
      </c>
      <c r="E244" s="71" t="s">
        <v>116</v>
      </c>
      <c r="F244" s="89"/>
      <c r="G244" s="196"/>
      <c r="H244" s="196"/>
      <c r="I244" s="70" t="str">
        <f t="shared" si="33"/>
        <v/>
      </c>
      <c r="J244" s="70" t="str">
        <f t="shared" si="34"/>
        <v/>
      </c>
    </row>
    <row r="245" spans="1:10" s="10" customFormat="1" ht="16.5" customHeight="1" x14ac:dyDescent="0.25">
      <c r="A245" s="86">
        <v>224</v>
      </c>
      <c r="B245" s="6" t="s">
        <v>42</v>
      </c>
      <c r="C245" s="6" t="s">
        <v>206</v>
      </c>
      <c r="D245" s="127">
        <v>814322</v>
      </c>
      <c r="E245" s="71" t="s">
        <v>215</v>
      </c>
      <c r="F245" s="89"/>
      <c r="G245" s="196"/>
      <c r="H245" s="196"/>
      <c r="I245" s="70" t="str">
        <f t="shared" si="33"/>
        <v/>
      </c>
      <c r="J245" s="70" t="str">
        <f t="shared" si="34"/>
        <v/>
      </c>
    </row>
    <row r="246" spans="1:10" s="10" customFormat="1" ht="16.5" customHeight="1" x14ac:dyDescent="0.25">
      <c r="A246" s="86">
        <v>225</v>
      </c>
      <c r="B246" s="6" t="s">
        <v>42</v>
      </c>
      <c r="C246" s="6" t="s">
        <v>206</v>
      </c>
      <c r="D246" s="127">
        <v>814323</v>
      </c>
      <c r="E246" s="71" t="s">
        <v>216</v>
      </c>
      <c r="F246" s="89"/>
      <c r="G246" s="196"/>
      <c r="H246" s="196"/>
      <c r="I246" s="70" t="str">
        <f t="shared" si="33"/>
        <v/>
      </c>
      <c r="J246" s="70" t="str">
        <f t="shared" si="34"/>
        <v/>
      </c>
    </row>
    <row r="247" spans="1:10" s="10" customFormat="1" ht="18" customHeight="1" x14ac:dyDescent="0.25">
      <c r="A247" s="86">
        <v>226</v>
      </c>
      <c r="B247" s="6" t="s">
        <v>42</v>
      </c>
      <c r="C247" s="6" t="s">
        <v>206</v>
      </c>
      <c r="D247" s="127">
        <v>814324</v>
      </c>
      <c r="E247" s="71" t="s">
        <v>75</v>
      </c>
      <c r="F247" s="89"/>
      <c r="G247" s="196"/>
      <c r="H247" s="196"/>
      <c r="I247" s="70" t="str">
        <f t="shared" si="33"/>
        <v/>
      </c>
      <c r="J247" s="70" t="str">
        <f t="shared" si="34"/>
        <v/>
      </c>
    </row>
    <row r="248" spans="1:10" s="10" customFormat="1" ht="12" customHeight="1" x14ac:dyDescent="0.25">
      <c r="A248" s="86">
        <v>227</v>
      </c>
      <c r="B248" s="6" t="s">
        <v>42</v>
      </c>
      <c r="C248" s="6" t="s">
        <v>206</v>
      </c>
      <c r="D248" s="127">
        <v>814325</v>
      </c>
      <c r="E248" s="71" t="s">
        <v>76</v>
      </c>
      <c r="F248" s="89"/>
      <c r="G248" s="196"/>
      <c r="H248" s="196"/>
      <c r="I248" s="70" t="str">
        <f t="shared" si="33"/>
        <v/>
      </c>
      <c r="J248" s="70" t="str">
        <f t="shared" si="34"/>
        <v/>
      </c>
    </row>
    <row r="249" spans="1:10" s="10" customFormat="1" ht="15" customHeight="1" x14ac:dyDescent="0.25">
      <c r="A249" s="86">
        <v>228</v>
      </c>
      <c r="B249" s="6" t="s">
        <v>42</v>
      </c>
      <c r="C249" s="6" t="s">
        <v>206</v>
      </c>
      <c r="D249" s="127">
        <v>814330</v>
      </c>
      <c r="E249" s="122" t="s">
        <v>217</v>
      </c>
      <c r="F249" s="89"/>
      <c r="G249" s="196"/>
      <c r="H249" s="196"/>
      <c r="I249" s="70" t="str">
        <f t="shared" si="33"/>
        <v/>
      </c>
      <c r="J249" s="70" t="str">
        <f t="shared" si="34"/>
        <v/>
      </c>
    </row>
    <row r="250" spans="1:10" s="10" customFormat="1" ht="15" customHeight="1" x14ac:dyDescent="0.25">
      <c r="A250" s="86">
        <v>229</v>
      </c>
      <c r="B250" s="6"/>
      <c r="C250" s="6"/>
      <c r="D250" s="50">
        <v>815000</v>
      </c>
      <c r="E250" s="51" t="s">
        <v>218</v>
      </c>
      <c r="F250" s="90">
        <f>SUM(F251+F252+F253)</f>
        <v>0</v>
      </c>
      <c r="G250" s="196">
        <f t="shared" ref="G250:H250" si="39">SUM(G251+G252+G253)</f>
        <v>0</v>
      </c>
      <c r="H250" s="196">
        <f t="shared" si="39"/>
        <v>0</v>
      </c>
      <c r="I250" s="70" t="str">
        <f t="shared" si="33"/>
        <v/>
      </c>
      <c r="J250" s="70" t="str">
        <f t="shared" si="34"/>
        <v/>
      </c>
    </row>
    <row r="251" spans="1:10" s="10" customFormat="1" ht="15" customHeight="1" x14ac:dyDescent="0.25">
      <c r="A251" s="86">
        <v>230</v>
      </c>
      <c r="B251" s="6" t="s">
        <v>219</v>
      </c>
      <c r="C251" s="6" t="s">
        <v>206</v>
      </c>
      <c r="D251" s="50">
        <v>815100</v>
      </c>
      <c r="E251" s="51" t="s">
        <v>207</v>
      </c>
      <c r="F251" s="89"/>
      <c r="G251" s="196"/>
      <c r="H251" s="196"/>
      <c r="I251" s="70" t="str">
        <f t="shared" si="33"/>
        <v/>
      </c>
      <c r="J251" s="70" t="str">
        <f t="shared" si="34"/>
        <v/>
      </c>
    </row>
    <row r="252" spans="1:10" s="10" customFormat="1" ht="15" customHeight="1" x14ac:dyDescent="0.25">
      <c r="A252" s="86">
        <v>231</v>
      </c>
      <c r="B252" s="6" t="s">
        <v>219</v>
      </c>
      <c r="C252" s="6" t="s">
        <v>208</v>
      </c>
      <c r="D252" s="50">
        <v>815200</v>
      </c>
      <c r="E252" s="51" t="s">
        <v>210</v>
      </c>
      <c r="F252" s="89"/>
      <c r="G252" s="196"/>
      <c r="H252" s="196"/>
      <c r="I252" s="70" t="str">
        <f t="shared" si="33"/>
        <v/>
      </c>
      <c r="J252" s="70" t="str">
        <f t="shared" si="34"/>
        <v/>
      </c>
    </row>
    <row r="253" spans="1:10" s="10" customFormat="1" ht="15" customHeight="1" x14ac:dyDescent="0.25">
      <c r="A253" s="86">
        <v>232</v>
      </c>
      <c r="B253" s="6"/>
      <c r="C253" s="6"/>
      <c r="D253" s="50">
        <v>815300</v>
      </c>
      <c r="E253" s="51" t="s">
        <v>211</v>
      </c>
      <c r="F253" s="89"/>
      <c r="G253" s="196"/>
      <c r="H253" s="196"/>
      <c r="I253" s="70" t="str">
        <f t="shared" si="33"/>
        <v/>
      </c>
      <c r="J253" s="70" t="str">
        <f t="shared" si="34"/>
        <v/>
      </c>
    </row>
    <row r="254" spans="1:10" s="10" customFormat="1" ht="15" customHeight="1" x14ac:dyDescent="0.25">
      <c r="A254" s="86">
        <v>233</v>
      </c>
      <c r="B254" s="6" t="s">
        <v>220</v>
      </c>
      <c r="C254" s="6" t="s">
        <v>212</v>
      </c>
      <c r="D254" s="127">
        <v>815310</v>
      </c>
      <c r="E254" s="71" t="s">
        <v>221</v>
      </c>
      <c r="F254" s="89"/>
      <c r="G254" s="196"/>
      <c r="H254" s="196"/>
      <c r="I254" s="70" t="str">
        <f t="shared" si="33"/>
        <v/>
      </c>
      <c r="J254" s="70" t="str">
        <f t="shared" si="34"/>
        <v/>
      </c>
    </row>
    <row r="255" spans="1:10" s="10" customFormat="1" ht="15" customHeight="1" x14ac:dyDescent="0.25">
      <c r="A255" s="86">
        <v>234</v>
      </c>
      <c r="B255" s="6" t="s">
        <v>219</v>
      </c>
      <c r="C255" s="6" t="s">
        <v>206</v>
      </c>
      <c r="D255" s="127">
        <v>815320</v>
      </c>
      <c r="E255" s="71" t="s">
        <v>352</v>
      </c>
      <c r="F255" s="89"/>
      <c r="G255" s="196"/>
      <c r="H255" s="196"/>
      <c r="I255" s="70" t="str">
        <f t="shared" si="33"/>
        <v/>
      </c>
      <c r="J255" s="70" t="str">
        <f t="shared" si="34"/>
        <v/>
      </c>
    </row>
    <row r="256" spans="1:10" s="10" customFormat="1" ht="15" customHeight="1" x14ac:dyDescent="0.25">
      <c r="A256" s="86">
        <v>235</v>
      </c>
      <c r="B256" s="6" t="s">
        <v>219</v>
      </c>
      <c r="C256" s="6" t="s">
        <v>206</v>
      </c>
      <c r="D256" s="127">
        <v>815321</v>
      </c>
      <c r="E256" s="71" t="s">
        <v>116</v>
      </c>
      <c r="F256" s="89"/>
      <c r="G256" s="196"/>
      <c r="H256" s="196"/>
      <c r="I256" s="70" t="str">
        <f t="shared" si="33"/>
        <v/>
      </c>
      <c r="J256" s="70" t="str">
        <f t="shared" si="34"/>
        <v/>
      </c>
    </row>
    <row r="257" spans="1:10" s="10" customFormat="1" ht="15" customHeight="1" x14ac:dyDescent="0.25">
      <c r="A257" s="86">
        <v>236</v>
      </c>
      <c r="B257" s="6" t="s">
        <v>219</v>
      </c>
      <c r="C257" s="6" t="s">
        <v>206</v>
      </c>
      <c r="D257" s="127">
        <v>815322</v>
      </c>
      <c r="E257" s="71" t="s">
        <v>215</v>
      </c>
      <c r="F257" s="89"/>
      <c r="G257" s="196"/>
      <c r="H257" s="196"/>
      <c r="I257" s="70" t="str">
        <f t="shared" si="33"/>
        <v/>
      </c>
      <c r="J257" s="70" t="str">
        <f t="shared" si="34"/>
        <v/>
      </c>
    </row>
    <row r="258" spans="1:10" s="10" customFormat="1" ht="18" customHeight="1" x14ac:dyDescent="0.25">
      <c r="A258" s="86">
        <v>237</v>
      </c>
      <c r="B258" s="6" t="s">
        <v>219</v>
      </c>
      <c r="C258" s="6" t="s">
        <v>206</v>
      </c>
      <c r="D258" s="127">
        <v>815323</v>
      </c>
      <c r="E258" s="71" t="s">
        <v>216</v>
      </c>
      <c r="F258" s="89"/>
      <c r="G258" s="196"/>
      <c r="H258" s="196"/>
      <c r="I258" s="70" t="str">
        <f t="shared" si="33"/>
        <v/>
      </c>
      <c r="J258" s="70" t="str">
        <f t="shared" si="34"/>
        <v/>
      </c>
    </row>
    <row r="259" spans="1:10" s="10" customFormat="1" ht="15" customHeight="1" x14ac:dyDescent="0.25">
      <c r="A259" s="86">
        <v>238</v>
      </c>
      <c r="B259" s="6" t="s">
        <v>219</v>
      </c>
      <c r="C259" s="6" t="s">
        <v>206</v>
      </c>
      <c r="D259" s="127">
        <v>815324</v>
      </c>
      <c r="E259" s="71" t="s">
        <v>75</v>
      </c>
      <c r="F259" s="89"/>
      <c r="G259" s="196"/>
      <c r="H259" s="196"/>
      <c r="I259" s="70" t="str">
        <f t="shared" si="33"/>
        <v/>
      </c>
      <c r="J259" s="70" t="str">
        <f t="shared" si="34"/>
        <v/>
      </c>
    </row>
    <row r="260" spans="1:10" s="10" customFormat="1" ht="15.75" customHeight="1" x14ac:dyDescent="0.25">
      <c r="A260" s="86">
        <v>239</v>
      </c>
      <c r="B260" s="6" t="s">
        <v>219</v>
      </c>
      <c r="C260" s="6" t="s">
        <v>206</v>
      </c>
      <c r="D260" s="127">
        <v>815325</v>
      </c>
      <c r="E260" s="71" t="s">
        <v>76</v>
      </c>
      <c r="F260" s="89"/>
      <c r="G260" s="196"/>
      <c r="H260" s="196"/>
      <c r="I260" s="70" t="str">
        <f t="shared" si="33"/>
        <v/>
      </c>
      <c r="J260" s="70" t="str">
        <f t="shared" si="34"/>
        <v/>
      </c>
    </row>
    <row r="261" spans="1:10" s="10" customFormat="1" ht="16.5" customHeight="1" x14ac:dyDescent="0.25">
      <c r="A261" s="86">
        <v>240</v>
      </c>
      <c r="B261" s="6" t="s">
        <v>219</v>
      </c>
      <c r="C261" s="6" t="s">
        <v>206</v>
      </c>
      <c r="D261" s="127">
        <v>815330</v>
      </c>
      <c r="E261" s="122" t="s">
        <v>217</v>
      </c>
      <c r="F261" s="89"/>
      <c r="G261" s="196"/>
      <c r="H261" s="196"/>
      <c r="I261" s="70" t="str">
        <f t="shared" si="33"/>
        <v/>
      </c>
      <c r="J261" s="70" t="str">
        <f t="shared" si="34"/>
        <v/>
      </c>
    </row>
    <row r="262" spans="1:10" s="10" customFormat="1" ht="26.25" customHeight="1" x14ac:dyDescent="0.2">
      <c r="A262" s="86">
        <v>241</v>
      </c>
      <c r="B262" s="6"/>
      <c r="C262" s="21"/>
      <c r="D262" s="40">
        <v>823000</v>
      </c>
      <c r="E262" s="66" t="s">
        <v>222</v>
      </c>
      <c r="F262" s="102">
        <f>SUM(F263+F264+F265+F275+F276+F277)</f>
        <v>0</v>
      </c>
      <c r="G262" s="203">
        <f t="shared" ref="G262:H262" si="40">SUM(G263+G264+G265+G275+G276+G277)</f>
        <v>0</v>
      </c>
      <c r="H262" s="203">
        <f t="shared" si="40"/>
        <v>0</v>
      </c>
      <c r="I262" s="70" t="str">
        <f t="shared" si="33"/>
        <v/>
      </c>
      <c r="J262" s="70" t="str">
        <f t="shared" si="34"/>
        <v/>
      </c>
    </row>
    <row r="263" spans="1:10" s="10" customFormat="1" ht="14.25" customHeight="1" x14ac:dyDescent="0.2">
      <c r="A263" s="86">
        <v>242</v>
      </c>
      <c r="B263" s="6" t="s">
        <v>42</v>
      </c>
      <c r="C263" s="49" t="s">
        <v>223</v>
      </c>
      <c r="D263" s="50">
        <v>823100</v>
      </c>
      <c r="E263" s="51" t="s">
        <v>224</v>
      </c>
      <c r="F263" s="89"/>
      <c r="G263" s="200"/>
      <c r="H263" s="200"/>
      <c r="I263" s="70" t="str">
        <f t="shared" si="33"/>
        <v/>
      </c>
      <c r="J263" s="70" t="str">
        <f t="shared" si="34"/>
        <v/>
      </c>
    </row>
    <row r="264" spans="1:10" s="10" customFormat="1" ht="14.25" customHeight="1" x14ac:dyDescent="0.2">
      <c r="A264" s="86">
        <v>243</v>
      </c>
      <c r="B264" s="6" t="s">
        <v>42</v>
      </c>
      <c r="C264" s="49" t="s">
        <v>225</v>
      </c>
      <c r="D264" s="50">
        <v>823200</v>
      </c>
      <c r="E264" s="51" t="s">
        <v>226</v>
      </c>
      <c r="F264" s="89"/>
      <c r="G264" s="199"/>
      <c r="H264" s="199"/>
      <c r="I264" s="70" t="str">
        <f t="shared" si="33"/>
        <v/>
      </c>
      <c r="J264" s="70" t="str">
        <f t="shared" si="34"/>
        <v/>
      </c>
    </row>
    <row r="265" spans="1:10" s="10" customFormat="1" ht="14.25" customHeight="1" x14ac:dyDescent="0.25">
      <c r="A265" s="86">
        <v>244</v>
      </c>
      <c r="B265" s="6"/>
      <c r="C265" s="49"/>
      <c r="D265" s="50">
        <v>823300</v>
      </c>
      <c r="E265" s="51" t="s">
        <v>227</v>
      </c>
      <c r="F265" s="89"/>
      <c r="G265" s="202"/>
      <c r="H265" s="202"/>
      <c r="I265" s="70" t="str">
        <f t="shared" si="33"/>
        <v/>
      </c>
      <c r="J265" s="70" t="str">
        <f t="shared" si="34"/>
        <v/>
      </c>
    </row>
    <row r="266" spans="1:10" s="10" customFormat="1" ht="14.25" customHeight="1" x14ac:dyDescent="0.25">
      <c r="A266" s="86">
        <v>245</v>
      </c>
      <c r="B266" s="6" t="s">
        <v>209</v>
      </c>
      <c r="C266" s="49" t="s">
        <v>228</v>
      </c>
      <c r="D266" s="127">
        <v>823311</v>
      </c>
      <c r="E266" s="122" t="s">
        <v>229</v>
      </c>
      <c r="F266" s="89"/>
      <c r="G266" s="201"/>
      <c r="H266" s="204"/>
      <c r="I266" s="70" t="str">
        <f t="shared" si="33"/>
        <v/>
      </c>
      <c r="J266" s="70" t="str">
        <f t="shared" si="34"/>
        <v/>
      </c>
    </row>
    <row r="267" spans="1:10" s="10" customFormat="1" ht="14.25" customHeight="1" x14ac:dyDescent="0.25">
      <c r="A267" s="86">
        <v>246</v>
      </c>
      <c r="B267" s="6" t="s">
        <v>209</v>
      </c>
      <c r="C267" s="49" t="s">
        <v>228</v>
      </c>
      <c r="D267" s="127">
        <v>823312</v>
      </c>
      <c r="E267" s="122" t="s">
        <v>230</v>
      </c>
      <c r="F267" s="89"/>
      <c r="G267" s="201"/>
      <c r="H267" s="201"/>
      <c r="I267" s="70" t="str">
        <f t="shared" si="33"/>
        <v/>
      </c>
      <c r="J267" s="70" t="str">
        <f t="shared" si="34"/>
        <v/>
      </c>
    </row>
    <row r="268" spans="1:10" s="10" customFormat="1" ht="14.25" customHeight="1" x14ac:dyDescent="0.25">
      <c r="A268" s="86">
        <v>247</v>
      </c>
      <c r="B268" s="6" t="s">
        <v>42</v>
      </c>
      <c r="C268" s="49" t="s">
        <v>223</v>
      </c>
      <c r="D268" s="127">
        <v>823320</v>
      </c>
      <c r="E268" s="122" t="s">
        <v>231</v>
      </c>
      <c r="F268" s="89"/>
      <c r="G268" s="201"/>
      <c r="H268" s="201"/>
      <c r="I268" s="70" t="str">
        <f t="shared" si="33"/>
        <v/>
      </c>
      <c r="J268" s="70" t="str">
        <f t="shared" si="34"/>
        <v/>
      </c>
    </row>
    <row r="269" spans="1:10" s="10" customFormat="1" ht="14.25" customHeight="1" x14ac:dyDescent="0.25">
      <c r="A269" s="86">
        <v>248</v>
      </c>
      <c r="B269" s="6" t="s">
        <v>42</v>
      </c>
      <c r="C269" s="49" t="s">
        <v>223</v>
      </c>
      <c r="D269" s="127">
        <v>823321</v>
      </c>
      <c r="E269" s="71" t="s">
        <v>116</v>
      </c>
      <c r="F269" s="89"/>
      <c r="G269" s="201"/>
      <c r="H269" s="201"/>
      <c r="I269" s="70" t="str">
        <f t="shared" si="33"/>
        <v/>
      </c>
      <c r="J269" s="70" t="str">
        <f t="shared" si="34"/>
        <v/>
      </c>
    </row>
    <row r="270" spans="1:10" s="10" customFormat="1" ht="14.25" customHeight="1" x14ac:dyDescent="0.25">
      <c r="A270" s="86">
        <v>249</v>
      </c>
      <c r="B270" s="6" t="s">
        <v>42</v>
      </c>
      <c r="C270" s="49" t="s">
        <v>223</v>
      </c>
      <c r="D270" s="127">
        <v>823322</v>
      </c>
      <c r="E270" s="71" t="s">
        <v>215</v>
      </c>
      <c r="F270" s="89"/>
      <c r="G270" s="201"/>
      <c r="H270" s="201"/>
      <c r="I270" s="70" t="str">
        <f t="shared" si="33"/>
        <v/>
      </c>
      <c r="J270" s="70" t="str">
        <f t="shared" si="34"/>
        <v/>
      </c>
    </row>
    <row r="271" spans="1:10" s="10" customFormat="1" ht="14.25" customHeight="1" x14ac:dyDescent="0.25">
      <c r="A271" s="86">
        <v>250</v>
      </c>
      <c r="B271" s="6" t="s">
        <v>42</v>
      </c>
      <c r="C271" s="49" t="s">
        <v>223</v>
      </c>
      <c r="D271" s="127">
        <v>823323</v>
      </c>
      <c r="E271" s="71" t="s">
        <v>216</v>
      </c>
      <c r="F271" s="89"/>
      <c r="G271" s="201"/>
      <c r="H271" s="201"/>
      <c r="I271" s="70" t="str">
        <f t="shared" si="33"/>
        <v/>
      </c>
      <c r="J271" s="70" t="str">
        <f t="shared" si="34"/>
        <v/>
      </c>
    </row>
    <row r="272" spans="1:10" s="10" customFormat="1" ht="14.25" customHeight="1" x14ac:dyDescent="0.25">
      <c r="A272" s="86">
        <v>251</v>
      </c>
      <c r="B272" s="6" t="s">
        <v>42</v>
      </c>
      <c r="C272" s="49" t="s">
        <v>223</v>
      </c>
      <c r="D272" s="127">
        <v>823324</v>
      </c>
      <c r="E272" s="71" t="s">
        <v>75</v>
      </c>
      <c r="F272" s="89"/>
      <c r="G272" s="201"/>
      <c r="H272" s="201"/>
      <c r="I272" s="70" t="str">
        <f t="shared" si="33"/>
        <v/>
      </c>
      <c r="J272" s="70" t="str">
        <f t="shared" si="34"/>
        <v/>
      </c>
    </row>
    <row r="273" spans="1:12" s="10" customFormat="1" ht="14.25" customHeight="1" x14ac:dyDescent="0.25">
      <c r="A273" s="86">
        <v>252</v>
      </c>
      <c r="B273" s="6" t="s">
        <v>42</v>
      </c>
      <c r="C273" s="49" t="s">
        <v>223</v>
      </c>
      <c r="D273" s="127">
        <v>823325</v>
      </c>
      <c r="E273" s="71" t="s">
        <v>76</v>
      </c>
      <c r="F273" s="89"/>
      <c r="G273" s="201"/>
      <c r="H273" s="201"/>
      <c r="I273" s="70" t="str">
        <f t="shared" si="33"/>
        <v/>
      </c>
      <c r="J273" s="70" t="str">
        <f t="shared" si="34"/>
        <v/>
      </c>
    </row>
    <row r="274" spans="1:12" s="10" customFormat="1" ht="14.25" customHeight="1" x14ac:dyDescent="0.25">
      <c r="A274" s="86">
        <v>253</v>
      </c>
      <c r="B274" s="6" t="s">
        <v>42</v>
      </c>
      <c r="C274" s="49" t="s">
        <v>223</v>
      </c>
      <c r="D274" s="127">
        <v>823330</v>
      </c>
      <c r="E274" s="122" t="s">
        <v>232</v>
      </c>
      <c r="F274" s="89"/>
      <c r="G274" s="201"/>
      <c r="H274" s="201"/>
      <c r="I274" s="70" t="str">
        <f t="shared" si="33"/>
        <v/>
      </c>
      <c r="J274" s="70" t="str">
        <f t="shared" si="34"/>
        <v/>
      </c>
    </row>
    <row r="275" spans="1:12" s="10" customFormat="1" ht="14.25" customHeight="1" x14ac:dyDescent="0.25">
      <c r="A275" s="86">
        <v>254</v>
      </c>
      <c r="B275" s="6" t="s">
        <v>42</v>
      </c>
      <c r="C275" s="49" t="s">
        <v>223</v>
      </c>
      <c r="D275" s="50">
        <v>823400</v>
      </c>
      <c r="E275" s="51" t="s">
        <v>233</v>
      </c>
      <c r="F275" s="89"/>
      <c r="G275" s="201"/>
      <c r="H275" s="204"/>
      <c r="I275" s="70" t="str">
        <f t="shared" si="33"/>
        <v/>
      </c>
      <c r="J275" s="70" t="str">
        <f t="shared" si="34"/>
        <v/>
      </c>
    </row>
    <row r="276" spans="1:12" s="10" customFormat="1" ht="14.25" customHeight="1" x14ac:dyDescent="0.25">
      <c r="A276" s="86">
        <v>255</v>
      </c>
      <c r="B276" s="6" t="s">
        <v>42</v>
      </c>
      <c r="C276" s="49" t="s">
        <v>223</v>
      </c>
      <c r="D276" s="50">
        <v>823500</v>
      </c>
      <c r="E276" s="51" t="s">
        <v>234</v>
      </c>
      <c r="F276" s="89"/>
      <c r="G276" s="201"/>
      <c r="H276" s="201"/>
      <c r="I276" s="70" t="str">
        <f t="shared" si="33"/>
        <v/>
      </c>
      <c r="J276" s="70" t="str">
        <f t="shared" si="34"/>
        <v/>
      </c>
    </row>
    <row r="277" spans="1:12" s="10" customFormat="1" ht="14.25" customHeight="1" x14ac:dyDescent="0.25">
      <c r="A277" s="86">
        <v>256</v>
      </c>
      <c r="B277" s="6" t="s">
        <v>236</v>
      </c>
      <c r="C277" s="49" t="s">
        <v>235</v>
      </c>
      <c r="D277" s="50">
        <v>823600</v>
      </c>
      <c r="E277" s="51" t="s">
        <v>237</v>
      </c>
      <c r="F277" s="89"/>
      <c r="G277" s="201"/>
      <c r="H277" s="201"/>
      <c r="I277" s="70" t="str">
        <f t="shared" si="33"/>
        <v/>
      </c>
      <c r="J277" s="70" t="str">
        <f t="shared" si="34"/>
        <v/>
      </c>
    </row>
    <row r="278" spans="1:12" s="10" customFormat="1" ht="30.75" customHeight="1" x14ac:dyDescent="0.25">
      <c r="A278" s="76">
        <v>257</v>
      </c>
      <c r="B278" s="76"/>
      <c r="C278" s="79">
        <v>33</v>
      </c>
      <c r="D278" s="124"/>
      <c r="E278" s="48" t="s">
        <v>353</v>
      </c>
      <c r="F278" s="85">
        <f>SUM(F237-F262)</f>
        <v>0</v>
      </c>
      <c r="G278" s="85">
        <f t="shared" ref="G278:H278" si="41">SUM(G237-G262)</f>
        <v>0</v>
      </c>
      <c r="H278" s="85">
        <f t="shared" si="41"/>
        <v>0</v>
      </c>
      <c r="I278" s="83" t="str">
        <f t="shared" ref="I278:I279" si="42">IFERROR(SUM(G278/F278),"")</f>
        <v/>
      </c>
      <c r="J278" s="83" t="str">
        <f t="shared" si="34"/>
        <v/>
      </c>
    </row>
    <row r="279" spans="1:12" s="10" customFormat="1" ht="30" customHeight="1" x14ac:dyDescent="0.25">
      <c r="A279" s="76">
        <v>258</v>
      </c>
      <c r="B279" s="76"/>
      <c r="C279" s="75"/>
      <c r="D279" s="124"/>
      <c r="E279" s="52" t="s">
        <v>238</v>
      </c>
      <c r="F279" s="85">
        <f>SUM(F211+F235+F278)</f>
        <v>0</v>
      </c>
      <c r="G279" s="85">
        <f>SUM(G211+G235+G278)</f>
        <v>0</v>
      </c>
      <c r="H279" s="85">
        <f t="shared" ref="H279" si="43">SUM(H211+H235+H278)</f>
        <v>0</v>
      </c>
      <c r="I279" s="83" t="str">
        <f t="shared" si="42"/>
        <v/>
      </c>
      <c r="J279" s="83" t="str">
        <f t="shared" ref="J279" si="44">IFERROR(SUM(G279/H279),"")</f>
        <v/>
      </c>
      <c r="K279" s="53"/>
    </row>
    <row r="280" spans="1:12" s="59" customFormat="1" ht="18.75" customHeight="1" x14ac:dyDescent="0.25">
      <c r="A280" s="130"/>
      <c r="B280" s="130"/>
      <c r="C280" s="130"/>
      <c r="D280" s="130"/>
      <c r="E280" s="55" t="s">
        <v>282</v>
      </c>
      <c r="F280" s="128"/>
      <c r="G280" s="128"/>
      <c r="H280" s="128"/>
      <c r="I280" s="131"/>
      <c r="J280" s="131"/>
      <c r="K280" s="58"/>
    </row>
    <row r="281" spans="1:12" s="59" customFormat="1" ht="15.75" customHeight="1" x14ac:dyDescent="0.2">
      <c r="A281" s="54"/>
      <c r="B281" s="54"/>
      <c r="C281" s="54"/>
      <c r="D281" s="54"/>
      <c r="E281" s="60"/>
      <c r="F281" s="56"/>
      <c r="G281" s="56"/>
      <c r="H281" s="56"/>
      <c r="I281" s="57"/>
      <c r="J281" s="57"/>
      <c r="K281" s="58"/>
    </row>
    <row r="282" spans="1:12" s="10" customFormat="1" ht="18" customHeight="1" x14ac:dyDescent="0.25">
      <c r="A282" s="42"/>
      <c r="B282" s="42"/>
      <c r="C282" s="42"/>
      <c r="D282" s="42"/>
      <c r="E282" s="1"/>
      <c r="F282" s="61"/>
      <c r="G282" s="62"/>
      <c r="H282" s="62"/>
      <c r="I282" s="63"/>
      <c r="J282" s="63"/>
      <c r="K282" s="53"/>
    </row>
    <row r="283" spans="1:12" s="59" customFormat="1" ht="18" customHeight="1" thickBot="1" x14ac:dyDescent="0.3">
      <c r="A283" s="247" t="s">
        <v>283</v>
      </c>
      <c r="B283" s="247"/>
      <c r="C283" s="248"/>
      <c r="D283" s="249"/>
      <c r="E283" s="250"/>
      <c r="F283" s="251"/>
      <c r="G283" s="252"/>
      <c r="H283" s="72"/>
      <c r="I283" s="57"/>
      <c r="J283" s="57"/>
      <c r="K283" s="58"/>
    </row>
    <row r="284" spans="1:12" s="64" customFormat="1" ht="60.95" customHeight="1" x14ac:dyDescent="0.25">
      <c r="A284" s="254" t="s">
        <v>357</v>
      </c>
      <c r="B284" s="254" t="s">
        <v>358</v>
      </c>
      <c r="C284" s="254" t="s">
        <v>359</v>
      </c>
      <c r="D284" s="254" t="s">
        <v>360</v>
      </c>
      <c r="E284" s="254" t="s">
        <v>416</v>
      </c>
      <c r="F284" s="255" t="s">
        <v>361</v>
      </c>
      <c r="G284" s="255" t="s">
        <v>362</v>
      </c>
      <c r="H284" s="26"/>
      <c r="I284" s="26"/>
    </row>
    <row r="285" spans="1:12" s="11" customFormat="1" x14ac:dyDescent="0.2">
      <c r="A285" s="206" t="s">
        <v>380</v>
      </c>
      <c r="B285" s="238" t="s">
        <v>396</v>
      </c>
      <c r="C285" s="238" t="s">
        <v>397</v>
      </c>
      <c r="D285" s="238" t="s">
        <v>363</v>
      </c>
      <c r="E285" s="231" t="s">
        <v>413</v>
      </c>
      <c r="F285" s="234"/>
      <c r="G285" s="235"/>
      <c r="I285" s="9"/>
      <c r="L285" s="9"/>
    </row>
    <row r="286" spans="1:12" s="11" customFormat="1" x14ac:dyDescent="0.2">
      <c r="A286" s="206" t="s">
        <v>381</v>
      </c>
      <c r="B286" s="238"/>
      <c r="C286" s="238"/>
      <c r="D286" s="253">
        <v>100000</v>
      </c>
      <c r="E286" s="232" t="s">
        <v>364</v>
      </c>
      <c r="F286" s="236"/>
      <c r="G286" s="236"/>
      <c r="I286" s="9"/>
      <c r="L286" s="9"/>
    </row>
    <row r="287" spans="1:12" s="11" customFormat="1" x14ac:dyDescent="0.2">
      <c r="A287" s="206" t="s">
        <v>382</v>
      </c>
      <c r="B287" s="238" t="s">
        <v>365</v>
      </c>
      <c r="C287" s="238">
        <v>6212</v>
      </c>
      <c r="D287" s="238">
        <v>110000</v>
      </c>
      <c r="E287" s="231" t="s">
        <v>366</v>
      </c>
      <c r="F287" s="236"/>
      <c r="G287" s="236"/>
      <c r="I287" s="9"/>
      <c r="L287" s="9"/>
    </row>
    <row r="288" spans="1:12" s="11" customFormat="1" x14ac:dyDescent="0.2">
      <c r="A288" s="206" t="s">
        <v>383</v>
      </c>
      <c r="B288" s="238" t="s">
        <v>396</v>
      </c>
      <c r="C288" s="238">
        <v>6213</v>
      </c>
      <c r="D288" s="238">
        <v>141211</v>
      </c>
      <c r="E288" s="231" t="s">
        <v>414</v>
      </c>
      <c r="F288" s="234"/>
      <c r="G288" s="235"/>
      <c r="L288" s="9"/>
    </row>
    <row r="289" spans="1:12" s="11" customFormat="1" x14ac:dyDescent="0.2">
      <c r="A289" s="206" t="s">
        <v>384</v>
      </c>
      <c r="B289" s="238" t="s">
        <v>367</v>
      </c>
      <c r="C289" s="238">
        <v>6213</v>
      </c>
      <c r="D289" s="238">
        <v>120000</v>
      </c>
      <c r="E289" s="231" t="s">
        <v>368</v>
      </c>
      <c r="F289" s="236"/>
      <c r="G289" s="236"/>
      <c r="L289" s="9"/>
    </row>
    <row r="290" spans="1:12" s="11" customFormat="1" x14ac:dyDescent="0.2">
      <c r="A290" s="206" t="s">
        <v>385</v>
      </c>
      <c r="B290" s="238" t="s">
        <v>369</v>
      </c>
      <c r="C290" s="238">
        <v>6218</v>
      </c>
      <c r="D290" s="238">
        <v>130000</v>
      </c>
      <c r="E290" s="231" t="s">
        <v>370</v>
      </c>
      <c r="F290" s="236"/>
      <c r="G290" s="236"/>
      <c r="L290" s="9"/>
    </row>
    <row r="291" spans="1:12" s="11" customFormat="1" x14ac:dyDescent="0.2">
      <c r="A291" s="206" t="s">
        <v>386</v>
      </c>
      <c r="B291" s="238" t="s">
        <v>371</v>
      </c>
      <c r="C291" s="238">
        <v>6213</v>
      </c>
      <c r="D291" s="238">
        <v>140000</v>
      </c>
      <c r="E291" s="231" t="s">
        <v>372</v>
      </c>
      <c r="F291" s="236"/>
      <c r="G291" s="236"/>
      <c r="L291" s="9"/>
    </row>
    <row r="292" spans="1:12" x14ac:dyDescent="0.2">
      <c r="A292" s="206" t="s">
        <v>387</v>
      </c>
      <c r="B292" s="238"/>
      <c r="C292" s="238"/>
      <c r="D292" s="253">
        <v>300000</v>
      </c>
      <c r="E292" s="232" t="s">
        <v>373</v>
      </c>
      <c r="F292" s="237"/>
      <c r="G292" s="235"/>
    </row>
    <row r="293" spans="1:12" x14ac:dyDescent="0.2">
      <c r="A293" s="206" t="s">
        <v>388</v>
      </c>
      <c r="B293" s="238" t="s">
        <v>398</v>
      </c>
      <c r="C293" s="238" t="s">
        <v>399</v>
      </c>
      <c r="D293" s="238">
        <v>310000</v>
      </c>
      <c r="E293" s="231" t="s">
        <v>374</v>
      </c>
      <c r="F293" s="236"/>
      <c r="G293" s="236"/>
    </row>
    <row r="294" spans="1:12" x14ac:dyDescent="0.2">
      <c r="A294" s="206" t="s">
        <v>389</v>
      </c>
      <c r="B294" s="238" t="s">
        <v>398</v>
      </c>
      <c r="C294" s="238" t="s">
        <v>399</v>
      </c>
      <c r="D294" s="238">
        <v>340000</v>
      </c>
      <c r="E294" s="231" t="s">
        <v>375</v>
      </c>
      <c r="F294" s="237"/>
      <c r="G294" s="235"/>
    </row>
    <row r="295" spans="1:12" ht="24" x14ac:dyDescent="0.2">
      <c r="A295" s="206" t="s">
        <v>390</v>
      </c>
      <c r="B295" s="238" t="s">
        <v>398</v>
      </c>
      <c r="C295" s="238" t="s">
        <v>400</v>
      </c>
      <c r="D295" s="238">
        <v>360000</v>
      </c>
      <c r="E295" s="233" t="s">
        <v>395</v>
      </c>
      <c r="F295" s="236"/>
      <c r="G295" s="236"/>
    </row>
    <row r="296" spans="1:12" x14ac:dyDescent="0.2">
      <c r="A296" s="206" t="s">
        <v>391</v>
      </c>
      <c r="B296" s="238" t="s">
        <v>398</v>
      </c>
      <c r="C296" s="238" t="s">
        <v>400</v>
      </c>
      <c r="D296" s="238">
        <v>390000</v>
      </c>
      <c r="E296" s="231" t="s">
        <v>376</v>
      </c>
      <c r="F296" s="236"/>
      <c r="G296" s="236"/>
    </row>
    <row r="297" spans="1:12" x14ac:dyDescent="0.2">
      <c r="A297" s="206" t="s">
        <v>392</v>
      </c>
      <c r="B297" s="238"/>
      <c r="C297" s="238"/>
      <c r="D297" s="253">
        <v>400000</v>
      </c>
      <c r="E297" s="232" t="s">
        <v>377</v>
      </c>
      <c r="F297" s="237"/>
      <c r="G297" s="235"/>
    </row>
    <row r="298" spans="1:12" x14ac:dyDescent="0.2">
      <c r="A298" s="206" t="s">
        <v>393</v>
      </c>
      <c r="B298" s="238" t="s">
        <v>398</v>
      </c>
      <c r="C298" s="238" t="s">
        <v>400</v>
      </c>
      <c r="D298" s="238">
        <v>420000</v>
      </c>
      <c r="E298" s="231" t="s">
        <v>378</v>
      </c>
      <c r="F298" s="237"/>
      <c r="G298" s="235"/>
    </row>
    <row r="299" spans="1:12" ht="13.5" thickBot="1" x14ac:dyDescent="0.25">
      <c r="A299" s="242" t="s">
        <v>394</v>
      </c>
      <c r="B299" s="243" t="s">
        <v>398</v>
      </c>
      <c r="C299" s="243" t="s">
        <v>400</v>
      </c>
      <c r="D299" s="243">
        <v>490000</v>
      </c>
      <c r="E299" s="244" t="s">
        <v>379</v>
      </c>
      <c r="F299" s="245"/>
      <c r="G299" s="245"/>
    </row>
    <row r="300" spans="1:12" x14ac:dyDescent="0.25">
      <c r="E300" s="2"/>
      <c r="F300" s="65"/>
      <c r="G300" s="11"/>
    </row>
    <row r="301" spans="1:12" x14ac:dyDescent="0.25">
      <c r="E301" s="2"/>
      <c r="F301" s="65"/>
      <c r="G301" s="11"/>
    </row>
    <row r="302" spans="1:12" x14ac:dyDescent="0.25">
      <c r="E302" s="2"/>
      <c r="F302" s="65"/>
      <c r="G302" s="11"/>
    </row>
    <row r="303" spans="1:12" x14ac:dyDescent="0.25">
      <c r="E303" s="2"/>
      <c r="F303" s="26"/>
    </row>
    <row r="304" spans="1:12" x14ac:dyDescent="0.25">
      <c r="E304" s="2"/>
      <c r="F304" s="26"/>
    </row>
    <row r="305" spans="5:6" x14ac:dyDescent="0.25">
      <c r="E305" s="2"/>
      <c r="F305" s="26"/>
    </row>
    <row r="306" spans="5:6" x14ac:dyDescent="0.25">
      <c r="E306" s="2"/>
      <c r="F306" s="26"/>
    </row>
    <row r="307" spans="5:6" x14ac:dyDescent="0.25">
      <c r="E307" s="2"/>
      <c r="F307" s="26"/>
    </row>
    <row r="308" spans="5:6" x14ac:dyDescent="0.25">
      <c r="E308" s="2"/>
      <c r="F308" s="26"/>
    </row>
    <row r="309" spans="5:6" x14ac:dyDescent="0.25">
      <c r="E309" s="2"/>
      <c r="F309" s="26"/>
    </row>
    <row r="310" spans="5:6" x14ac:dyDescent="0.25">
      <c r="E310" s="2"/>
      <c r="F310" s="26"/>
    </row>
    <row r="311" spans="5:6" x14ac:dyDescent="0.25">
      <c r="E311" s="2"/>
      <c r="F311" s="26"/>
    </row>
    <row r="312" spans="5:6" x14ac:dyDescent="0.25">
      <c r="E312" s="2"/>
      <c r="F312" s="26"/>
    </row>
    <row r="313" spans="5:6" x14ac:dyDescent="0.25">
      <c r="E313" s="2"/>
      <c r="F313" s="26"/>
    </row>
    <row r="314" spans="5:6" x14ac:dyDescent="0.25">
      <c r="E314" s="2"/>
      <c r="F314" s="26"/>
    </row>
    <row r="315" spans="5:6" x14ac:dyDescent="0.25">
      <c r="E315" s="2"/>
      <c r="F315" s="26"/>
    </row>
    <row r="316" spans="5:6" x14ac:dyDescent="0.25">
      <c r="E316" s="2"/>
      <c r="F316" s="26"/>
    </row>
    <row r="317" spans="5:6" x14ac:dyDescent="0.25">
      <c r="E317" s="2"/>
      <c r="F317" s="26"/>
    </row>
    <row r="318" spans="5:6" x14ac:dyDescent="0.25">
      <c r="E318" s="2"/>
      <c r="F318" s="26"/>
    </row>
    <row r="319" spans="5:6" x14ac:dyDescent="0.25">
      <c r="E319" s="2"/>
      <c r="F319" s="26"/>
    </row>
    <row r="320" spans="5:6" x14ac:dyDescent="0.25">
      <c r="E320" s="26"/>
      <c r="F320" s="26"/>
    </row>
    <row r="321" spans="5:6" ht="26.25" customHeight="1" x14ac:dyDescent="0.25">
      <c r="E321" s="26"/>
      <c r="F321" s="26"/>
    </row>
    <row r="322" spans="5:6" ht="26.25" customHeight="1" x14ac:dyDescent="0.25">
      <c r="E322" s="26"/>
      <c r="F322" s="26"/>
    </row>
    <row r="323" spans="5:6" ht="26.25" customHeight="1" x14ac:dyDescent="0.25">
      <c r="E323" s="26"/>
      <c r="F323" s="26"/>
    </row>
    <row r="324" spans="5:6" ht="26.25" customHeight="1" x14ac:dyDescent="0.25">
      <c r="E324" s="26"/>
      <c r="F324" s="26"/>
    </row>
    <row r="325" spans="5:6" ht="26.25" customHeight="1" x14ac:dyDescent="0.25">
      <c r="E325" s="26"/>
      <c r="F325" s="26"/>
    </row>
    <row r="326" spans="5:6" ht="26.25" customHeight="1" x14ac:dyDescent="0.25">
      <c r="E326" s="26"/>
      <c r="F326" s="26"/>
    </row>
    <row r="327" spans="5:6" ht="26.25" customHeight="1" x14ac:dyDescent="0.25">
      <c r="E327" s="26"/>
      <c r="F327" s="26"/>
    </row>
    <row r="328" spans="5:6" ht="26.25" customHeight="1" x14ac:dyDescent="0.25">
      <c r="E328" s="26"/>
      <c r="F328" s="26"/>
    </row>
    <row r="329" spans="5:6" ht="26.25" customHeight="1" x14ac:dyDescent="0.25">
      <c r="E329" s="26"/>
      <c r="F329" s="26"/>
    </row>
    <row r="330" spans="5:6" ht="26.25" customHeight="1" x14ac:dyDescent="0.25">
      <c r="E330" s="26"/>
      <c r="F330" s="26"/>
    </row>
    <row r="331" spans="5:6" ht="26.25" customHeight="1" x14ac:dyDescent="0.25">
      <c r="E331" s="26"/>
      <c r="F331" s="26"/>
    </row>
    <row r="332" spans="5:6" ht="26.25" customHeight="1" x14ac:dyDescent="0.25">
      <c r="E332" s="26"/>
      <c r="F332" s="26"/>
    </row>
    <row r="333" spans="5:6" ht="26.25" customHeight="1" x14ac:dyDescent="0.25">
      <c r="E333" s="26"/>
      <c r="F333" s="26"/>
    </row>
    <row r="334" spans="5:6" ht="26.25" customHeight="1" x14ac:dyDescent="0.25">
      <c r="E334" s="26"/>
      <c r="F334" s="26"/>
    </row>
    <row r="335" spans="5:6" ht="26.25" customHeight="1" x14ac:dyDescent="0.25">
      <c r="E335" s="26"/>
      <c r="F335" s="26"/>
    </row>
    <row r="336" spans="5:6" ht="26.25" customHeight="1" x14ac:dyDescent="0.25">
      <c r="E336" s="26"/>
      <c r="F336" s="26"/>
    </row>
    <row r="337" spans="5:6" ht="26.25" customHeight="1" x14ac:dyDescent="0.25">
      <c r="E337" s="26"/>
      <c r="F337" s="26"/>
    </row>
    <row r="338" spans="5:6" ht="26.25" customHeight="1" x14ac:dyDescent="0.25">
      <c r="E338" s="26"/>
      <c r="F338" s="26"/>
    </row>
    <row r="339" spans="5:6" ht="26.25" customHeight="1" x14ac:dyDescent="0.25">
      <c r="E339" s="26"/>
      <c r="F339" s="26"/>
    </row>
    <row r="340" spans="5:6" ht="26.25" customHeight="1" x14ac:dyDescent="0.25">
      <c r="E340" s="26"/>
      <c r="F340" s="26"/>
    </row>
    <row r="341" spans="5:6" ht="26.25" customHeight="1" x14ac:dyDescent="0.25">
      <c r="E341" s="26"/>
    </row>
    <row r="342" spans="5:6" ht="26.25" customHeight="1" x14ac:dyDescent="0.25">
      <c r="E342" s="26"/>
    </row>
    <row r="343" spans="5:6" ht="26.25" customHeight="1" x14ac:dyDescent="0.25">
      <c r="E343" s="26"/>
    </row>
    <row r="344" spans="5:6" ht="26.25" customHeight="1" x14ac:dyDescent="0.25">
      <c r="E344" s="26"/>
    </row>
    <row r="345" spans="5:6" ht="26.25" customHeight="1" x14ac:dyDescent="0.25">
      <c r="E345" s="26"/>
    </row>
    <row r="346" spans="5:6" ht="26.25" customHeight="1" x14ac:dyDescent="0.25">
      <c r="E346" s="26"/>
    </row>
    <row r="347" spans="5:6" ht="26.25" customHeight="1" x14ac:dyDescent="0.25">
      <c r="E347" s="26"/>
    </row>
    <row r="348" spans="5:6" x14ac:dyDescent="0.25">
      <c r="E348" s="26"/>
    </row>
    <row r="349" spans="5:6" x14ac:dyDescent="0.25">
      <c r="E349" s="26"/>
    </row>
    <row r="350" spans="5:6" x14ac:dyDescent="0.25">
      <c r="E350" s="26"/>
    </row>
    <row r="351" spans="5:6" x14ac:dyDescent="0.25">
      <c r="E351" s="26"/>
    </row>
    <row r="352" spans="5:6" x14ac:dyDescent="0.25">
      <c r="E352" s="26"/>
    </row>
    <row r="353" spans="5:5" x14ac:dyDescent="0.25">
      <c r="E353" s="26"/>
    </row>
    <row r="354" spans="5:5" x14ac:dyDescent="0.25">
      <c r="E354" s="26"/>
    </row>
    <row r="355" spans="5:5" x14ac:dyDescent="0.25">
      <c r="E355" s="26"/>
    </row>
    <row r="356" spans="5:5" x14ac:dyDescent="0.25">
      <c r="E356" s="26"/>
    </row>
    <row r="357" spans="5:5" x14ac:dyDescent="0.25">
      <c r="E357" s="26"/>
    </row>
    <row r="358" spans="5:5" x14ac:dyDescent="0.25">
      <c r="E358" s="26"/>
    </row>
    <row r="359" spans="5:5" x14ac:dyDescent="0.25">
      <c r="E359" s="26"/>
    </row>
    <row r="360" spans="5:5" x14ac:dyDescent="0.25">
      <c r="E360" s="26"/>
    </row>
    <row r="361" spans="5:5" x14ac:dyDescent="0.25">
      <c r="E361" s="26"/>
    </row>
    <row r="362" spans="5:5" x14ac:dyDescent="0.25">
      <c r="E362" s="26"/>
    </row>
    <row r="363" spans="5:5" x14ac:dyDescent="0.25">
      <c r="E363" s="26"/>
    </row>
    <row r="364" spans="5:5" x14ac:dyDescent="0.25">
      <c r="E364" s="26"/>
    </row>
    <row r="365" spans="5:5" x14ac:dyDescent="0.25">
      <c r="E365" s="26"/>
    </row>
    <row r="366" spans="5:5" x14ac:dyDescent="0.25">
      <c r="E366" s="26"/>
    </row>
    <row r="367" spans="5:5" x14ac:dyDescent="0.25">
      <c r="E367" s="26"/>
    </row>
    <row r="368" spans="5:5" x14ac:dyDescent="0.25">
      <c r="E368" s="26"/>
    </row>
    <row r="369" spans="5:5" x14ac:dyDescent="0.25">
      <c r="E369" s="26"/>
    </row>
    <row r="370" spans="5:5" x14ac:dyDescent="0.25">
      <c r="E370" s="26"/>
    </row>
    <row r="371" spans="5:5" x14ac:dyDescent="0.25">
      <c r="E371" s="26"/>
    </row>
    <row r="372" spans="5:5" x14ac:dyDescent="0.25">
      <c r="E372" s="26"/>
    </row>
    <row r="373" spans="5:5" x14ac:dyDescent="0.25">
      <c r="E373" s="26"/>
    </row>
    <row r="374" spans="5:5" x14ac:dyDescent="0.25">
      <c r="E374" s="26"/>
    </row>
    <row r="375" spans="5:5" x14ac:dyDescent="0.25">
      <c r="E375" s="26"/>
    </row>
    <row r="376" spans="5:5" x14ac:dyDescent="0.25">
      <c r="E376" s="26"/>
    </row>
    <row r="377" spans="5:5" x14ac:dyDescent="0.25">
      <c r="E377" s="26"/>
    </row>
    <row r="378" spans="5:5" x14ac:dyDescent="0.25">
      <c r="E378" s="26"/>
    </row>
    <row r="379" spans="5:5" x14ac:dyDescent="0.25">
      <c r="E379" s="26"/>
    </row>
    <row r="380" spans="5:5" x14ac:dyDescent="0.25">
      <c r="E380" s="26"/>
    </row>
    <row r="381" spans="5:5" x14ac:dyDescent="0.25">
      <c r="E381" s="26"/>
    </row>
    <row r="382" spans="5:5" x14ac:dyDescent="0.25">
      <c r="E382" s="26"/>
    </row>
    <row r="383" spans="5:5" x14ac:dyDescent="0.25">
      <c r="E383" s="26"/>
    </row>
    <row r="384" spans="5:5" x14ac:dyDescent="0.25">
      <c r="E384" s="26"/>
    </row>
    <row r="385" spans="5:5" x14ac:dyDescent="0.25">
      <c r="E385" s="26"/>
    </row>
    <row r="386" spans="5:5" x14ac:dyDescent="0.25">
      <c r="E386" s="26"/>
    </row>
    <row r="387" spans="5:5" x14ac:dyDescent="0.25">
      <c r="E387" s="26"/>
    </row>
    <row r="388" spans="5:5" x14ac:dyDescent="0.25">
      <c r="E388" s="26"/>
    </row>
    <row r="389" spans="5:5" x14ac:dyDescent="0.25">
      <c r="E389" s="26"/>
    </row>
    <row r="390" spans="5:5" x14ac:dyDescent="0.25">
      <c r="E390" s="26"/>
    </row>
    <row r="391" spans="5:5" x14ac:dyDescent="0.25">
      <c r="E391" s="26"/>
    </row>
    <row r="392" spans="5:5" x14ac:dyDescent="0.25">
      <c r="E392" s="26"/>
    </row>
    <row r="393" spans="5:5" x14ac:dyDescent="0.25">
      <c r="E393" s="26"/>
    </row>
    <row r="394" spans="5:5" x14ac:dyDescent="0.25">
      <c r="E394" s="26"/>
    </row>
    <row r="395" spans="5:5" x14ac:dyDescent="0.25">
      <c r="E395" s="26"/>
    </row>
    <row r="396" spans="5:5" x14ac:dyDescent="0.25">
      <c r="E396" s="26"/>
    </row>
    <row r="397" spans="5:5" x14ac:dyDescent="0.25">
      <c r="E397" s="26"/>
    </row>
    <row r="398" spans="5:5" x14ac:dyDescent="0.25">
      <c r="E398" s="26"/>
    </row>
    <row r="399" spans="5:5" x14ac:dyDescent="0.25">
      <c r="E399" s="26"/>
    </row>
    <row r="400" spans="5:5" x14ac:dyDescent="0.25">
      <c r="E400" s="26"/>
    </row>
    <row r="401" spans="5:5" x14ac:dyDescent="0.25">
      <c r="E401" s="26"/>
    </row>
    <row r="402" spans="5:5" x14ac:dyDescent="0.25">
      <c r="E402" s="26"/>
    </row>
    <row r="403" spans="5:5" x14ac:dyDescent="0.25">
      <c r="E403" s="26"/>
    </row>
    <row r="404" spans="5:5" x14ac:dyDescent="0.25">
      <c r="E404" s="26"/>
    </row>
    <row r="405" spans="5:5" x14ac:dyDescent="0.25">
      <c r="E405" s="26"/>
    </row>
  </sheetData>
  <mergeCells count="1">
    <mergeCell ref="B16:J16"/>
  </mergeCells>
  <printOptions horizontalCentered="1"/>
  <pageMargins left="0.74803149606299213" right="0.74803149606299213" top="0.35433070866141736" bottom="0.35433070866141736" header="0.51181102362204722" footer="0.51181102362204722"/>
  <pageSetup scale="87" orientation="landscape" cellComments="asDisplayed" r:id="rId1"/>
  <headerFooter alignWithMargins="0"/>
  <rowBreaks count="2" manualBreakCount="2">
    <brk id="244" max="9" man="1"/>
    <brk id="282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8.</vt:lpstr>
      <vt:lpstr>'Obrazac 8.'!Print_Area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Tanzer</dc:creator>
  <cp:lastModifiedBy>ivana raguz</cp:lastModifiedBy>
  <cp:lastPrinted>2023-12-05T11:07:35Z</cp:lastPrinted>
  <dcterms:created xsi:type="dcterms:W3CDTF">2018-01-23T00:23:10Z</dcterms:created>
  <dcterms:modified xsi:type="dcterms:W3CDTF">2024-01-12T08:05:22Z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