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bebakovic\Desktop\Objava Rebalans 23\"/>
    </mc:Choice>
  </mc:AlternateContent>
  <bookViews>
    <workbookView xWindow="0" yWindow="0" windowWidth="28800" windowHeight="11730"/>
  </bookViews>
  <sheets>
    <sheet name="Sheet1" sheetId="1" r:id="rId1"/>
    <sheet name="Sheet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5" i="1" l="1"/>
  <c r="C61" i="1" s="1"/>
  <c r="C50" i="1"/>
  <c r="C46" i="1"/>
  <c r="C42" i="1"/>
  <c r="C28" i="1"/>
  <c r="C18" i="1"/>
  <c r="C12" i="1" s="1"/>
  <c r="C10" i="1" s="1"/>
  <c r="F77" i="1"/>
  <c r="D77" i="1"/>
  <c r="F75" i="1"/>
  <c r="D75" i="1"/>
  <c r="F69" i="1"/>
  <c r="D69" i="1"/>
  <c r="F68" i="1"/>
  <c r="D68" i="1"/>
  <c r="D65" i="1" s="1"/>
  <c r="F67" i="1"/>
  <c r="D67" i="1"/>
  <c r="E65" i="1"/>
  <c r="F63" i="1"/>
  <c r="D63" i="1"/>
  <c r="E61" i="1"/>
  <c r="F59" i="1"/>
  <c r="D59" i="1"/>
  <c r="F57" i="1"/>
  <c r="D57" i="1"/>
  <c r="D56" i="1"/>
  <c r="D54" i="1"/>
  <c r="D52" i="1"/>
  <c r="E50" i="1"/>
  <c r="E46" i="1" s="1"/>
  <c r="D50" i="1"/>
  <c r="F48" i="1"/>
  <c r="D48" i="1"/>
  <c r="E42" i="1"/>
  <c r="F42" i="1" s="1"/>
  <c r="F40" i="1"/>
  <c r="D40" i="1"/>
  <c r="F38" i="1"/>
  <c r="D38" i="1"/>
  <c r="F34" i="1"/>
  <c r="D34" i="1"/>
  <c r="H33" i="1"/>
  <c r="F32" i="1"/>
  <c r="D32" i="1"/>
  <c r="F30" i="1"/>
  <c r="D30" i="1"/>
  <c r="E28" i="1"/>
  <c r="E80" i="1" s="1"/>
  <c r="F26" i="1"/>
  <c r="D26" i="1"/>
  <c r="F24" i="1"/>
  <c r="D24" i="1"/>
  <c r="F22" i="1"/>
  <c r="D22" i="1"/>
  <c r="F20" i="1"/>
  <c r="D20" i="1"/>
  <c r="F19" i="1"/>
  <c r="D19" i="1"/>
  <c r="E18" i="1"/>
  <c r="E12" i="1" s="1"/>
  <c r="D18" i="1"/>
  <c r="F16" i="1"/>
  <c r="D16" i="1"/>
  <c r="F14" i="1"/>
  <c r="D14" i="1"/>
  <c r="D42" i="1" l="1"/>
  <c r="C79" i="1"/>
  <c r="C36" i="1"/>
  <c r="C44" i="1" s="1"/>
  <c r="C73" i="1" s="1"/>
  <c r="C80" i="1"/>
  <c r="F80" i="1" s="1"/>
  <c r="C71" i="1"/>
  <c r="D12" i="1"/>
  <c r="D10" i="1" s="1"/>
  <c r="D61" i="1"/>
  <c r="D46" i="1"/>
  <c r="F65" i="1"/>
  <c r="F46" i="1"/>
  <c r="E71" i="1"/>
  <c r="F12" i="1"/>
  <c r="E10" i="1"/>
  <c r="D80" i="1"/>
  <c r="F61" i="1"/>
  <c r="F50" i="1"/>
  <c r="F18" i="1"/>
  <c r="D28" i="1"/>
  <c r="F28" i="1"/>
  <c r="C81" i="1" l="1"/>
  <c r="F71" i="1"/>
  <c r="D71" i="1"/>
  <c r="E79" i="1"/>
  <c r="E36" i="1"/>
  <c r="F10" i="1"/>
  <c r="F79" i="1" l="1"/>
  <c r="D79" i="1"/>
  <c r="E81" i="1"/>
  <c r="F36" i="1"/>
  <c r="E44" i="1"/>
  <c r="D36" i="1"/>
  <c r="E73" i="1" l="1"/>
  <c r="F44" i="1"/>
  <c r="D44" i="1"/>
  <c r="F73" i="1" l="1"/>
  <c r="D73" i="1"/>
</calcChain>
</file>

<file path=xl/sharedStrings.xml><?xml version="1.0" encoding="utf-8"?>
<sst xmlns="http://schemas.openxmlformats.org/spreadsheetml/2006/main" count="50" uniqueCount="50">
  <si>
    <t xml:space="preserve">Član 1. </t>
  </si>
  <si>
    <t>OPIS</t>
  </si>
  <si>
    <t xml:space="preserve">Povećanje/  Smanjenje Budžeta </t>
  </si>
  <si>
    <t xml:space="preserve">Budžet za 2023. godinu </t>
  </si>
  <si>
    <t>Indeks   %</t>
  </si>
  <si>
    <t>1.  BUDŽETSKI PRIHODI (1.1. + 1.2. + 1.3)</t>
  </si>
  <si>
    <t xml:space="preserve">  1.1. PRIHODI OD POREZA (1.1.1 + 1.1.2.+1.1.3.+1.1.4.)</t>
  </si>
  <si>
    <t xml:space="preserve">      1.1.1. Porezi na dobit pojedinaca i preduzeća</t>
  </si>
  <si>
    <t xml:space="preserve">      1.1.2. Doprinosi za penzijsko i invalidsko osiguranje</t>
  </si>
  <si>
    <t xml:space="preserve">      1.1.3. Prihodi od indirektnih poreza sa jedinstvenog  
                 računa  (1.1.3.1.+1.1.3.2.)</t>
  </si>
  <si>
    <t xml:space="preserve">            1.1.3.1. Prihodi od indirektnih poreza koji pripadaju   
                          Federaciji BiH</t>
  </si>
  <si>
    <t xml:space="preserve">            1.1.3.2. Prihodi od indirektnih poreza na ime 
                          finansiranja relevantnog duga</t>
  </si>
  <si>
    <t xml:space="preserve">      1.1.4. Ostali prihodi i prihodi po osnovu zaostalih obaveza</t>
  </si>
  <si>
    <t xml:space="preserve">   1.2. NEPOREZNI PRIHODI </t>
  </si>
  <si>
    <t xml:space="preserve">   1.3. TEKUĆI TRANSFERI I DONACIJE</t>
  </si>
  <si>
    <t xml:space="preserve">   2. BUDŽETSKI RASHODI (2.1.+2.2.+2.3.)</t>
  </si>
  <si>
    <t xml:space="preserve">   2.1. RASHODI </t>
  </si>
  <si>
    <t xml:space="preserve">   2.2. KAPITALNI TRANSFERI</t>
  </si>
  <si>
    <t xml:space="preserve">   2.3. IZDACI ZA KAMATE</t>
  </si>
  <si>
    <t>3. TEKUĆI BILANS (1.-2.)</t>
  </si>
  <si>
    <t>4. PRIMICI OD PRODAJE NEFINANSIJSKE IMOVINE</t>
  </si>
  <si>
    <t>5. IZDACI OD NABAVKE NEFINANSIJSKE IMOVINE</t>
  </si>
  <si>
    <t>6. NETO NABAVKA NEFINANSIJSKE IMOVINE (4.-5.)</t>
  </si>
  <si>
    <t>7. UKUPAN SUFICIT (3.+6.)</t>
  </si>
  <si>
    <t>8. PRIMICI OD FINANSIJSKE IMOVINE I ZADUŽIVANJA (8.1.+8.2+8.3.+8.4.)</t>
  </si>
  <si>
    <t xml:space="preserve">     8.1. PRIMICI OD FINANSIJSKE IMOVINE</t>
  </si>
  <si>
    <t xml:space="preserve">     8.2. ZAJMOVI PRIMLJENI KROZ DRŽAVU-DUGOROČNI </t>
  </si>
  <si>
    <t xml:space="preserve">     8.2.1. ZAJMOVI PRIMLJENI KROZ DRŽAVU-DUGOROČNI</t>
  </si>
  <si>
    <t xml:space="preserve">     8.3. PRIMICI OD DOMAĆEG ZADUŽIVANJA-DUGOROČNI</t>
  </si>
  <si>
    <t xml:space="preserve">     8.4. PRIMICI OD DOMAĆEG ZADUŽIVANJA-KRATKOROČNI</t>
  </si>
  <si>
    <t>9. IZDACI ZA NABAVKU FINANSIJSKE IMOVINE I OTPLATE DUGOVA (9.1.+9.2.)</t>
  </si>
  <si>
    <t xml:space="preserve">     9.1 IZDACI ZA FINANSIJSKU IMOVINU</t>
  </si>
  <si>
    <t xml:space="preserve">     9.2. IZDACI ZA OTPLATE DUGOVA (9.2.1.+9.2.2.+9.2.3.)</t>
  </si>
  <si>
    <t xml:space="preserve">            9.2.1. Otplate vanjskog duga i vanjske otplate</t>
  </si>
  <si>
    <t xml:space="preserve">            9.2.2. Otplate domaćeg pozajmljivanja</t>
  </si>
  <si>
    <t xml:space="preserve">            9.2.3. Otplate unutrašnjeg duga, po izdatim garanc. i otkup</t>
  </si>
  <si>
    <t>10. NETO FINANSIRANJE (8.-9.)</t>
  </si>
  <si>
    <t>11. UKUPAN FINANSIJSKI REZULTAT (7.+10.)</t>
  </si>
  <si>
    <t>12. RAZGRANIČENI PRIHODI</t>
  </si>
  <si>
    <t>13. OSTVARENI SUFICIT IZ RANIJEG PERIODA</t>
  </si>
  <si>
    <t>SVEUKUPNI PRIHODI, PRIMICI, FINANSIRANJE, RAZGRANIČENI PRIHODI I OSTVARENI SUFICIT IZ RANIJEG PERIODA</t>
  </si>
  <si>
    <t>SVEUKUPNI RASHODI I IZDACI</t>
  </si>
  <si>
    <t xml:space="preserve">NEPOKRIVENI VIŠAK RASHODA NAD PRIHODIMA </t>
  </si>
  <si>
    <t xml:space="preserve">     8.2.1. ZAJMOVI PRIMLJENI KROZ DRŽAVU-DUGOROČNI </t>
  </si>
  <si>
    <t xml:space="preserve">     8.2.2. ZAJMOVI PRIMLJENI KROZ DRŽAVU-DUGOROČNI WB</t>
  </si>
  <si>
    <t>FEDERACIJE BOSNE I HERCEGOVINE ZA 2023. GODINU</t>
  </si>
  <si>
    <t>Odluka o Izmjenama i dopunama Budžeta Federacije Bosne i Hercegovine za 2023. godinu sastoji se od :</t>
  </si>
  <si>
    <t>5=4/2</t>
  </si>
  <si>
    <t>ODLUKA O IZMJENAMA I DOPUNAMA BUDŽETA</t>
  </si>
  <si>
    <t xml:space="preserve">Izmjene i dopune Budžeta za 2023. godinu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</si>
</sst>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1081A]#,##0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</font>
    <font>
      <b/>
      <sz val="8"/>
      <name val="Arial"/>
      <family val="2"/>
      <charset val="238"/>
    </font>
    <font>
      <b/>
      <sz val="12"/>
      <name val="Arial"/>
      <family val="2"/>
      <charset val="238"/>
    </font>
    <font>
      <b/>
      <sz val="8"/>
      <name val="Arial Black"/>
      <family val="2"/>
      <charset val="238"/>
    </font>
    <font>
      <b/>
      <sz val="8"/>
      <name val="Arial"/>
      <family val="2"/>
    </font>
    <font>
      <sz val="8"/>
      <name val="Arial"/>
      <family val="2"/>
    </font>
    <font>
      <sz val="14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tted">
        <color indexed="1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6">
    <xf numFmtId="0" fontId="0" fillId="0" borderId="0" xfId="0"/>
    <xf numFmtId="0" fontId="4" fillId="0" borderId="0" xfId="0" applyFont="1" applyAlignment="1">
      <alignment horizontal="center"/>
    </xf>
    <xf numFmtId="3" fontId="0" fillId="0" borderId="0" xfId="0" applyNumberFormat="1"/>
    <xf numFmtId="0" fontId="5" fillId="2" borderId="1" xfId="0" applyFont="1" applyFill="1" applyBorder="1" applyAlignment="1">
      <alignment horizontal="center" vertical="center"/>
    </xf>
    <xf numFmtId="3" fontId="5" fillId="2" borderId="1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center" vertical="center" wrapText="1"/>
    </xf>
    <xf numFmtId="3" fontId="3" fillId="2" borderId="3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3" fontId="6" fillId="0" borderId="4" xfId="0" applyNumberFormat="1" applyFont="1" applyFill="1" applyBorder="1" applyAlignment="1">
      <alignment horizontal="center" vertical="center" wrapText="1"/>
    </xf>
    <xf numFmtId="3" fontId="6" fillId="0" borderId="5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/>
    </xf>
    <xf numFmtId="3" fontId="7" fillId="2" borderId="1" xfId="0" applyNumberFormat="1" applyFont="1" applyFill="1" applyBorder="1" applyAlignment="1">
      <alignment vertical="center"/>
    </xf>
    <xf numFmtId="1" fontId="7" fillId="2" borderId="1" xfId="1" applyNumberFormat="1" applyFont="1" applyFill="1" applyBorder="1" applyAlignment="1">
      <alignment horizontal="right" vertical="center"/>
    </xf>
    <xf numFmtId="0" fontId="8" fillId="0" borderId="0" xfId="0" applyFont="1" applyFill="1" applyBorder="1" applyAlignment="1">
      <alignment vertical="center"/>
    </xf>
    <xf numFmtId="3" fontId="8" fillId="0" borderId="0" xfId="0" applyNumberFormat="1" applyFont="1" applyFill="1" applyBorder="1"/>
    <xf numFmtId="2" fontId="8" fillId="0" borderId="0" xfId="1" applyNumberFormat="1" applyFont="1" applyFill="1" applyBorder="1" applyAlignment="1">
      <alignment horizontal="right"/>
    </xf>
    <xf numFmtId="0" fontId="8" fillId="3" borderId="1" xfId="0" applyFont="1" applyFill="1" applyBorder="1" applyAlignment="1">
      <alignment vertical="center"/>
    </xf>
    <xf numFmtId="3" fontId="8" fillId="3" borderId="1" xfId="0" applyNumberFormat="1" applyFont="1" applyFill="1" applyBorder="1" applyAlignment="1">
      <alignment vertical="center"/>
    </xf>
    <xf numFmtId="1" fontId="8" fillId="3" borderId="1" xfId="1" applyNumberFormat="1" applyFont="1" applyFill="1" applyBorder="1" applyAlignment="1">
      <alignment horizontal="right" vertical="center"/>
    </xf>
    <xf numFmtId="0" fontId="8" fillId="0" borderId="0" xfId="0" applyFont="1" applyBorder="1" applyAlignment="1">
      <alignment vertical="center"/>
    </xf>
    <xf numFmtId="3" fontId="8" fillId="0" borderId="0" xfId="0" applyNumberFormat="1" applyFont="1" applyBorder="1" applyAlignment="1">
      <alignment vertical="center"/>
    </xf>
    <xf numFmtId="3" fontId="8" fillId="4" borderId="0" xfId="0" applyNumberFormat="1" applyFont="1" applyFill="1" applyBorder="1" applyAlignment="1">
      <alignment vertical="center"/>
    </xf>
    <xf numFmtId="2" fontId="8" fillId="0" borderId="0" xfId="1" applyNumberFormat="1" applyFont="1" applyBorder="1" applyAlignment="1">
      <alignment horizontal="right" vertical="center"/>
    </xf>
    <xf numFmtId="0" fontId="8" fillId="0" borderId="1" xfId="0" applyFont="1" applyFill="1" applyBorder="1" applyAlignment="1">
      <alignment vertical="center" wrapText="1"/>
    </xf>
    <xf numFmtId="164" fontId="3" fillId="0" borderId="6" xfId="0" applyNumberFormat="1" applyFont="1" applyFill="1" applyBorder="1" applyAlignment="1" applyProtection="1">
      <alignment horizontal="right" vertical="center" wrapText="1" readingOrder="1"/>
    </xf>
    <xf numFmtId="3" fontId="9" fillId="0" borderId="1" xfId="0" applyNumberFormat="1" applyFont="1" applyFill="1" applyBorder="1" applyAlignment="1">
      <alignment vertical="center"/>
    </xf>
    <xf numFmtId="1" fontId="9" fillId="0" borderId="1" xfId="1" applyNumberFormat="1" applyFont="1" applyFill="1" applyBorder="1" applyAlignment="1">
      <alignment horizontal="right" vertical="center"/>
    </xf>
    <xf numFmtId="0" fontId="8" fillId="0" borderId="0" xfId="0" applyFont="1" applyFill="1" applyBorder="1" applyAlignment="1">
      <alignment vertical="center" wrapText="1"/>
    </xf>
    <xf numFmtId="2" fontId="9" fillId="0" borderId="0" xfId="1" applyNumberFormat="1" applyFont="1" applyFill="1" applyBorder="1" applyAlignment="1">
      <alignment horizontal="right"/>
    </xf>
    <xf numFmtId="164" fontId="3" fillId="4" borderId="6" xfId="0" applyNumberFormat="1" applyFont="1" applyFill="1" applyBorder="1" applyAlignment="1" applyProtection="1">
      <alignment horizontal="right" vertical="center" wrapText="1" readingOrder="1"/>
    </xf>
    <xf numFmtId="3" fontId="9" fillId="0" borderId="0" xfId="0" applyNumberFormat="1" applyFont="1" applyFill="1" applyBorder="1"/>
    <xf numFmtId="3" fontId="3" fillId="4" borderId="0" xfId="0" applyNumberFormat="1" applyFont="1" applyFill="1" applyBorder="1"/>
    <xf numFmtId="0" fontId="8" fillId="0" borderId="7" xfId="0" applyFont="1" applyFill="1" applyBorder="1" applyAlignment="1">
      <alignment vertical="center" wrapText="1"/>
    </xf>
    <xf numFmtId="3" fontId="9" fillId="0" borderId="7" xfId="0" applyNumberFormat="1" applyFont="1" applyFill="1" applyBorder="1" applyAlignment="1">
      <alignment vertical="center"/>
    </xf>
    <xf numFmtId="1" fontId="9" fillId="0" borderId="7" xfId="1" applyNumberFormat="1" applyFont="1" applyFill="1" applyBorder="1" applyAlignment="1">
      <alignment horizontal="right" vertical="center"/>
    </xf>
    <xf numFmtId="0" fontId="9" fillId="0" borderId="8" xfId="0" applyFont="1" applyFill="1" applyBorder="1" applyAlignment="1">
      <alignment vertical="center" wrapText="1"/>
    </xf>
    <xf numFmtId="3" fontId="9" fillId="0" borderId="8" xfId="0" applyNumberFormat="1" applyFont="1" applyFill="1" applyBorder="1" applyAlignment="1">
      <alignment vertical="center"/>
    </xf>
    <xf numFmtId="1" fontId="9" fillId="0" borderId="8" xfId="1" applyNumberFormat="1" applyFont="1" applyFill="1" applyBorder="1" applyAlignment="1">
      <alignment horizontal="right" vertical="center"/>
    </xf>
    <xf numFmtId="0" fontId="9" fillId="0" borderId="9" xfId="0" applyFont="1" applyFill="1" applyBorder="1" applyAlignment="1">
      <alignment vertical="center" wrapText="1"/>
    </xf>
    <xf numFmtId="3" fontId="9" fillId="0" borderId="9" xfId="0" applyNumberFormat="1" applyFont="1" applyFill="1" applyBorder="1" applyAlignment="1">
      <alignment vertical="center"/>
    </xf>
    <xf numFmtId="1" fontId="9" fillId="0" borderId="9" xfId="1" applyNumberFormat="1" applyFont="1" applyFill="1" applyBorder="1" applyAlignment="1">
      <alignment horizontal="right" vertical="center"/>
    </xf>
    <xf numFmtId="0" fontId="9" fillId="0" borderId="0" xfId="0" applyFont="1" applyFill="1" applyBorder="1" applyAlignment="1">
      <alignment vertical="center" wrapText="1"/>
    </xf>
    <xf numFmtId="3" fontId="9" fillId="0" borderId="0" xfId="0" applyNumberFormat="1" applyFont="1" applyFill="1" applyBorder="1" applyAlignment="1">
      <alignment vertical="center"/>
    </xf>
    <xf numFmtId="3" fontId="3" fillId="4" borderId="0" xfId="0" applyNumberFormat="1" applyFont="1" applyFill="1" applyBorder="1" applyAlignment="1">
      <alignment vertical="center"/>
    </xf>
    <xf numFmtId="1" fontId="9" fillId="0" borderId="0" xfId="1" applyNumberFormat="1" applyFont="1" applyFill="1" applyBorder="1" applyAlignment="1">
      <alignment horizontal="right" vertical="center"/>
    </xf>
    <xf numFmtId="3" fontId="9" fillId="0" borderId="0" xfId="0" applyNumberFormat="1" applyFont="1" applyBorder="1"/>
    <xf numFmtId="2" fontId="9" fillId="0" borderId="0" xfId="1" applyNumberFormat="1" applyFont="1" applyBorder="1" applyAlignment="1">
      <alignment horizontal="right"/>
    </xf>
    <xf numFmtId="0" fontId="8" fillId="3" borderId="0" xfId="0" applyFont="1" applyFill="1" applyBorder="1" applyAlignment="1">
      <alignment vertical="center"/>
    </xf>
    <xf numFmtId="3" fontId="8" fillId="3" borderId="0" xfId="0" applyNumberFormat="1" applyFont="1" applyFill="1" applyBorder="1" applyAlignment="1">
      <alignment vertical="center"/>
    </xf>
    <xf numFmtId="1" fontId="8" fillId="3" borderId="0" xfId="1" applyNumberFormat="1" applyFont="1" applyFill="1" applyBorder="1" applyAlignment="1">
      <alignment horizontal="right" vertical="center"/>
    </xf>
    <xf numFmtId="0" fontId="8" fillId="4" borderId="0" xfId="0" applyFont="1" applyFill="1" applyBorder="1" applyAlignment="1">
      <alignment vertical="center"/>
    </xf>
    <xf numFmtId="2" fontId="8" fillId="4" borderId="0" xfId="1" applyNumberFormat="1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left" vertical="center"/>
    </xf>
    <xf numFmtId="0" fontId="8" fillId="4" borderId="0" xfId="0" applyFont="1" applyFill="1" applyBorder="1" applyAlignment="1">
      <alignment horizontal="left" vertical="center"/>
    </xf>
    <xf numFmtId="0" fontId="8" fillId="0" borderId="0" xfId="0" applyFont="1" applyBorder="1"/>
    <xf numFmtId="3" fontId="8" fillId="0" borderId="0" xfId="0" applyNumberFormat="1" applyFont="1" applyBorder="1"/>
    <xf numFmtId="2" fontId="8" fillId="0" borderId="0" xfId="1" applyNumberFormat="1" applyFont="1" applyBorder="1" applyAlignment="1">
      <alignment horizontal="right"/>
    </xf>
    <xf numFmtId="0" fontId="8" fillId="2" borderId="1" xfId="0" applyFont="1" applyFill="1" applyBorder="1" applyAlignment="1">
      <alignment vertical="center"/>
    </xf>
    <xf numFmtId="3" fontId="8" fillId="2" borderId="1" xfId="0" applyNumberFormat="1" applyFont="1" applyFill="1" applyBorder="1" applyAlignment="1">
      <alignment vertical="center"/>
    </xf>
    <xf numFmtId="1" fontId="8" fillId="2" borderId="1" xfId="1" applyNumberFormat="1" applyFont="1" applyFill="1" applyBorder="1" applyAlignment="1">
      <alignment horizontal="right" vertical="center"/>
    </xf>
    <xf numFmtId="3" fontId="8" fillId="2" borderId="2" xfId="0" applyNumberFormat="1" applyFont="1" applyFill="1" applyBorder="1" applyAlignment="1">
      <alignment vertical="center"/>
    </xf>
    <xf numFmtId="0" fontId="8" fillId="4" borderId="0" xfId="0" applyFont="1" applyFill="1" applyBorder="1"/>
    <xf numFmtId="3" fontId="8" fillId="4" borderId="0" xfId="0" applyNumberFormat="1" applyFont="1" applyFill="1" applyBorder="1"/>
    <xf numFmtId="2" fontId="8" fillId="4" borderId="0" xfId="1" applyNumberFormat="1" applyFont="1" applyFill="1" applyBorder="1" applyAlignment="1">
      <alignment horizontal="right"/>
    </xf>
    <xf numFmtId="0" fontId="8" fillId="2" borderId="1" xfId="0" applyFont="1" applyFill="1" applyBorder="1" applyAlignment="1">
      <alignment vertical="center" wrapText="1"/>
    </xf>
    <xf numFmtId="16" fontId="5" fillId="3" borderId="1" xfId="0" applyNumberFormat="1" applyFont="1" applyFill="1" applyBorder="1" applyAlignment="1">
      <alignment horizontal="left" vertical="center"/>
    </xf>
    <xf numFmtId="3" fontId="5" fillId="3" borderId="1" xfId="0" applyNumberFormat="1" applyFont="1" applyFill="1" applyBorder="1" applyAlignment="1">
      <alignment vertical="center"/>
    </xf>
    <xf numFmtId="1" fontId="5" fillId="3" borderId="1" xfId="1" applyNumberFormat="1" applyFont="1" applyFill="1" applyBorder="1" applyAlignment="1">
      <alignment horizontal="right" vertical="center"/>
    </xf>
    <xf numFmtId="16" fontId="5" fillId="4" borderId="0" xfId="0" applyNumberFormat="1" applyFont="1" applyFill="1" applyBorder="1" applyAlignment="1">
      <alignment horizontal="left" vertical="center"/>
    </xf>
    <xf numFmtId="3" fontId="5" fillId="4" borderId="0" xfId="0" applyNumberFormat="1" applyFont="1" applyFill="1" applyBorder="1" applyAlignment="1">
      <alignment vertical="center"/>
    </xf>
    <xf numFmtId="3" fontId="5" fillId="3" borderId="0" xfId="0" applyNumberFormat="1" applyFont="1" applyFill="1" applyBorder="1" applyAlignment="1">
      <alignment vertical="center"/>
    </xf>
    <xf numFmtId="2" fontId="5" fillId="4" borderId="0" xfId="1" applyNumberFormat="1" applyFont="1" applyFill="1" applyBorder="1" applyAlignment="1">
      <alignment horizontal="right" vertical="center"/>
    </xf>
    <xf numFmtId="0" fontId="3" fillId="4" borderId="10" xfId="0" applyFont="1" applyFill="1" applyBorder="1" applyAlignment="1">
      <alignment vertical="center" wrapText="1"/>
    </xf>
    <xf numFmtId="3" fontId="3" fillId="4" borderId="10" xfId="0" applyNumberFormat="1" applyFont="1" applyFill="1" applyBorder="1" applyAlignment="1">
      <alignment vertical="center"/>
    </xf>
    <xf numFmtId="0" fontId="3" fillId="4" borderId="11" xfId="0" applyFont="1" applyFill="1" applyBorder="1" applyAlignment="1">
      <alignment vertical="center" wrapText="1"/>
    </xf>
    <xf numFmtId="3" fontId="3" fillId="4" borderId="11" xfId="0" applyNumberFormat="1" applyFont="1" applyFill="1" applyBorder="1" applyAlignment="1">
      <alignment vertical="center"/>
    </xf>
    <xf numFmtId="0" fontId="3" fillId="4" borderId="12" xfId="0" applyFont="1" applyFill="1" applyBorder="1" applyAlignment="1">
      <alignment vertical="center" wrapText="1"/>
    </xf>
    <xf numFmtId="3" fontId="3" fillId="4" borderId="12" xfId="0" applyNumberFormat="1" applyFont="1" applyFill="1" applyBorder="1" applyAlignment="1">
      <alignment vertical="center"/>
    </xf>
    <xf numFmtId="0" fontId="5" fillId="4" borderId="0" xfId="0" applyFont="1" applyFill="1" applyAlignment="1">
      <alignment vertical="center"/>
    </xf>
    <xf numFmtId="2" fontId="5" fillId="4" borderId="0" xfId="0" applyNumberFormat="1" applyFont="1" applyFill="1" applyAlignment="1">
      <alignment horizontal="right" vertical="center"/>
    </xf>
    <xf numFmtId="0" fontId="5" fillId="2" borderId="1" xfId="0" applyFont="1" applyFill="1" applyBorder="1" applyAlignment="1">
      <alignment horizontal="left" vertical="center" wrapText="1"/>
    </xf>
    <xf numFmtId="3" fontId="5" fillId="2" borderId="1" xfId="0" applyNumberFormat="1" applyFont="1" applyFill="1" applyBorder="1" applyAlignment="1">
      <alignment vertical="center"/>
    </xf>
    <xf numFmtId="1" fontId="5" fillId="2" borderId="1" xfId="1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left" vertical="center"/>
    </xf>
    <xf numFmtId="3" fontId="5" fillId="0" borderId="0" xfId="0" applyNumberFormat="1" applyFont="1" applyFill="1" applyBorder="1" applyAlignment="1">
      <alignment vertical="center"/>
    </xf>
    <xf numFmtId="2" fontId="5" fillId="0" borderId="0" xfId="1" applyNumberFormat="1" applyFont="1" applyFill="1" applyBorder="1" applyAlignment="1">
      <alignment horizontal="right" vertical="center"/>
    </xf>
    <xf numFmtId="0" fontId="5" fillId="4" borderId="1" xfId="0" applyFont="1" applyFill="1" applyBorder="1" applyAlignment="1">
      <alignment horizontal="left" vertical="center"/>
    </xf>
    <xf numFmtId="3" fontId="5" fillId="4" borderId="1" xfId="0" applyNumberFormat="1" applyFont="1" applyFill="1" applyBorder="1" applyAlignment="1">
      <alignment vertical="center"/>
    </xf>
    <xf numFmtId="1" fontId="5" fillId="4" borderId="1" xfId="1" applyNumberFormat="1" applyFont="1" applyFill="1" applyBorder="1" applyAlignment="1">
      <alignment horizontal="right" vertical="center"/>
    </xf>
    <xf numFmtId="0" fontId="5" fillId="4" borderId="0" xfId="0" applyFont="1" applyFill="1" applyBorder="1" applyAlignment="1">
      <alignment horizontal="left" vertical="center"/>
    </xf>
    <xf numFmtId="1" fontId="3" fillId="4" borderId="7" xfId="1" applyNumberFormat="1" applyFont="1" applyFill="1" applyBorder="1" applyAlignment="1">
      <alignment horizontal="right" vertical="center"/>
    </xf>
    <xf numFmtId="1" fontId="3" fillId="4" borderId="13" xfId="1" applyNumberFormat="1" applyFont="1" applyFill="1" applyBorder="1" applyAlignment="1">
      <alignment horizontal="right" vertical="center"/>
    </xf>
    <xf numFmtId="1" fontId="3" fillId="4" borderId="9" xfId="1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left" indent="2"/>
    </xf>
    <xf numFmtId="3" fontId="5" fillId="0" borderId="0" xfId="0" applyNumberFormat="1" applyFont="1" applyFill="1" applyBorder="1"/>
    <xf numFmtId="2" fontId="5" fillId="0" borderId="0" xfId="1" applyNumberFormat="1" applyFont="1" applyFill="1" applyBorder="1" applyAlignment="1">
      <alignment horizontal="right"/>
    </xf>
    <xf numFmtId="0" fontId="5" fillId="0" borderId="0" xfId="0" applyFont="1" applyBorder="1"/>
    <xf numFmtId="3" fontId="5" fillId="0" borderId="0" xfId="0" applyNumberFormat="1" applyFont="1" applyBorder="1"/>
    <xf numFmtId="2" fontId="5" fillId="0" borderId="0" xfId="1" applyNumberFormat="1" applyFont="1" applyBorder="1" applyAlignment="1">
      <alignment horizontal="right"/>
    </xf>
    <xf numFmtId="0" fontId="5" fillId="0" borderId="0" xfId="0" applyFont="1" applyBorder="1" applyAlignment="1">
      <alignment horizontal="left" indent="2"/>
    </xf>
    <xf numFmtId="9" fontId="5" fillId="0" borderId="0" xfId="1" applyFont="1" applyBorder="1"/>
    <xf numFmtId="0" fontId="7" fillId="2" borderId="1" xfId="0" applyFont="1" applyFill="1" applyBorder="1" applyAlignment="1">
      <alignment vertical="center" wrapText="1"/>
    </xf>
    <xf numFmtId="0" fontId="2" fillId="0" borderId="0" xfId="0" applyFont="1"/>
    <xf numFmtId="0" fontId="3" fillId="0" borderId="0" xfId="0" applyFont="1"/>
    <xf numFmtId="0" fontId="8" fillId="0" borderId="0" xfId="0" applyFont="1" applyAlignment="1">
      <alignment vertical="center"/>
    </xf>
    <xf numFmtId="0" fontId="4" fillId="0" borderId="0" xfId="0" applyFont="1" applyFill="1"/>
    <xf numFmtId="0" fontId="4" fillId="0" borderId="0" xfId="0" applyFont="1" applyAlignment="1">
      <alignment vertical="center"/>
    </xf>
    <xf numFmtId="0" fontId="4" fillId="0" borderId="0" xfId="0" applyFont="1" applyFill="1" applyBorder="1"/>
    <xf numFmtId="0" fontId="4" fillId="0" borderId="0" xfId="0" applyFont="1" applyBorder="1" applyAlignment="1">
      <alignment vertical="center"/>
    </xf>
    <xf numFmtId="0" fontId="4" fillId="0" borderId="0" xfId="0" applyFont="1" applyBorder="1"/>
    <xf numFmtId="0" fontId="4" fillId="4" borderId="0" xfId="0" applyFont="1" applyFill="1" applyAlignment="1">
      <alignment vertical="center"/>
    </xf>
    <xf numFmtId="0" fontId="4" fillId="0" borderId="0" xfId="0" applyFont="1"/>
    <xf numFmtId="0" fontId="4" fillId="4" borderId="0" xfId="0" applyFont="1" applyFill="1"/>
    <xf numFmtId="0" fontId="4" fillId="4" borderId="0" xfId="0" applyFont="1" applyFill="1" applyBorder="1"/>
    <xf numFmtId="0" fontId="5" fillId="0" borderId="0" xfId="0" applyFont="1" applyAlignment="1">
      <alignment vertical="center"/>
    </xf>
    <xf numFmtId="0" fontId="5" fillId="0" borderId="0" xfId="0" applyFont="1" applyFill="1" applyAlignment="1">
      <alignment vertical="center"/>
    </xf>
    <xf numFmtId="0" fontId="5" fillId="4" borderId="0" xfId="0" applyFont="1" applyFill="1"/>
    <xf numFmtId="0" fontId="3" fillId="4" borderId="0" xfId="0" applyFont="1" applyFill="1"/>
    <xf numFmtId="0" fontId="5" fillId="0" borderId="0" xfId="0" applyFont="1" applyFill="1"/>
    <xf numFmtId="3" fontId="4" fillId="0" borderId="0" xfId="0" applyNumberFormat="1" applyFont="1" applyAlignment="1">
      <alignment vertical="center"/>
    </xf>
    <xf numFmtId="0" fontId="0" fillId="0" borderId="0" xfId="0" applyBorder="1"/>
    <xf numFmtId="3" fontId="0" fillId="0" borderId="0" xfId="0" applyNumberFormat="1" applyBorder="1"/>
    <xf numFmtId="0" fontId="3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81"/>
  <sheetViews>
    <sheetView tabSelected="1" topLeftCell="A2" workbookViewId="0">
      <selection activeCell="E7" sqref="E7"/>
    </sheetView>
  </sheetViews>
  <sheetFormatPr defaultRowHeight="15" x14ac:dyDescent="0.25"/>
  <cols>
    <col min="1" max="1" width="2.7109375" customWidth="1"/>
    <col min="2" max="2" width="47.7109375" customWidth="1"/>
    <col min="3" max="5" width="12.7109375" style="2" customWidth="1"/>
    <col min="6" max="6" width="7.7109375" style="2" customWidth="1"/>
    <col min="8" max="8" width="13.42578125" bestFit="1" customWidth="1"/>
    <col min="9" max="9" width="10.140625" bestFit="1" customWidth="1"/>
    <col min="10" max="10" width="11" bestFit="1" customWidth="1"/>
    <col min="257" max="257" width="2.7109375" customWidth="1"/>
    <col min="258" max="258" width="47.7109375" customWidth="1"/>
    <col min="259" max="261" width="12.7109375" customWidth="1"/>
    <col min="262" max="262" width="7.7109375" customWidth="1"/>
    <col min="264" max="264" width="13.42578125" bestFit="1" customWidth="1"/>
    <col min="265" max="265" width="10.140625" bestFit="1" customWidth="1"/>
    <col min="266" max="266" width="11" bestFit="1" customWidth="1"/>
    <col min="513" max="513" width="2.7109375" customWidth="1"/>
    <col min="514" max="514" width="47.7109375" customWidth="1"/>
    <col min="515" max="517" width="12.7109375" customWidth="1"/>
    <col min="518" max="518" width="7.7109375" customWidth="1"/>
    <col min="520" max="520" width="13.42578125" bestFit="1" customWidth="1"/>
    <col min="521" max="521" width="10.140625" bestFit="1" customWidth="1"/>
    <col min="522" max="522" width="11" bestFit="1" customWidth="1"/>
    <col min="769" max="769" width="2.7109375" customWidth="1"/>
    <col min="770" max="770" width="47.7109375" customWidth="1"/>
    <col min="771" max="773" width="12.7109375" customWidth="1"/>
    <col min="774" max="774" width="7.7109375" customWidth="1"/>
    <col min="776" max="776" width="13.42578125" bestFit="1" customWidth="1"/>
    <col min="777" max="777" width="10.140625" bestFit="1" customWidth="1"/>
    <col min="778" max="778" width="11" bestFit="1" customWidth="1"/>
    <col min="1025" max="1025" width="2.7109375" customWidth="1"/>
    <col min="1026" max="1026" width="47.7109375" customWidth="1"/>
    <col min="1027" max="1029" width="12.7109375" customWidth="1"/>
    <col min="1030" max="1030" width="7.7109375" customWidth="1"/>
    <col min="1032" max="1032" width="13.42578125" bestFit="1" customWidth="1"/>
    <col min="1033" max="1033" width="10.140625" bestFit="1" customWidth="1"/>
    <col min="1034" max="1034" width="11" bestFit="1" customWidth="1"/>
    <col min="1281" max="1281" width="2.7109375" customWidth="1"/>
    <col min="1282" max="1282" width="47.7109375" customWidth="1"/>
    <col min="1283" max="1285" width="12.7109375" customWidth="1"/>
    <col min="1286" max="1286" width="7.7109375" customWidth="1"/>
    <col min="1288" max="1288" width="13.42578125" bestFit="1" customWidth="1"/>
    <col min="1289" max="1289" width="10.140625" bestFit="1" customWidth="1"/>
    <col min="1290" max="1290" width="11" bestFit="1" customWidth="1"/>
    <col min="1537" max="1537" width="2.7109375" customWidth="1"/>
    <col min="1538" max="1538" width="47.7109375" customWidth="1"/>
    <col min="1539" max="1541" width="12.7109375" customWidth="1"/>
    <col min="1542" max="1542" width="7.7109375" customWidth="1"/>
    <col min="1544" max="1544" width="13.42578125" bestFit="1" customWidth="1"/>
    <col min="1545" max="1545" width="10.140625" bestFit="1" customWidth="1"/>
    <col min="1546" max="1546" width="11" bestFit="1" customWidth="1"/>
    <col min="1793" max="1793" width="2.7109375" customWidth="1"/>
    <col min="1794" max="1794" width="47.7109375" customWidth="1"/>
    <col min="1795" max="1797" width="12.7109375" customWidth="1"/>
    <col min="1798" max="1798" width="7.7109375" customWidth="1"/>
    <col min="1800" max="1800" width="13.42578125" bestFit="1" customWidth="1"/>
    <col min="1801" max="1801" width="10.140625" bestFit="1" customWidth="1"/>
    <col min="1802" max="1802" width="11" bestFit="1" customWidth="1"/>
    <col min="2049" max="2049" width="2.7109375" customWidth="1"/>
    <col min="2050" max="2050" width="47.7109375" customWidth="1"/>
    <col min="2051" max="2053" width="12.7109375" customWidth="1"/>
    <col min="2054" max="2054" width="7.7109375" customWidth="1"/>
    <col min="2056" max="2056" width="13.42578125" bestFit="1" customWidth="1"/>
    <col min="2057" max="2057" width="10.140625" bestFit="1" customWidth="1"/>
    <col min="2058" max="2058" width="11" bestFit="1" customWidth="1"/>
    <col min="2305" max="2305" width="2.7109375" customWidth="1"/>
    <col min="2306" max="2306" width="47.7109375" customWidth="1"/>
    <col min="2307" max="2309" width="12.7109375" customWidth="1"/>
    <col min="2310" max="2310" width="7.7109375" customWidth="1"/>
    <col min="2312" max="2312" width="13.42578125" bestFit="1" customWidth="1"/>
    <col min="2313" max="2313" width="10.140625" bestFit="1" customWidth="1"/>
    <col min="2314" max="2314" width="11" bestFit="1" customWidth="1"/>
    <col min="2561" max="2561" width="2.7109375" customWidth="1"/>
    <col min="2562" max="2562" width="47.7109375" customWidth="1"/>
    <col min="2563" max="2565" width="12.7109375" customWidth="1"/>
    <col min="2566" max="2566" width="7.7109375" customWidth="1"/>
    <col min="2568" max="2568" width="13.42578125" bestFit="1" customWidth="1"/>
    <col min="2569" max="2569" width="10.140625" bestFit="1" customWidth="1"/>
    <col min="2570" max="2570" width="11" bestFit="1" customWidth="1"/>
    <col min="2817" max="2817" width="2.7109375" customWidth="1"/>
    <col min="2818" max="2818" width="47.7109375" customWidth="1"/>
    <col min="2819" max="2821" width="12.7109375" customWidth="1"/>
    <col min="2822" max="2822" width="7.7109375" customWidth="1"/>
    <col min="2824" max="2824" width="13.42578125" bestFit="1" customWidth="1"/>
    <col min="2825" max="2825" width="10.140625" bestFit="1" customWidth="1"/>
    <col min="2826" max="2826" width="11" bestFit="1" customWidth="1"/>
    <col min="3073" max="3073" width="2.7109375" customWidth="1"/>
    <col min="3074" max="3074" width="47.7109375" customWidth="1"/>
    <col min="3075" max="3077" width="12.7109375" customWidth="1"/>
    <col min="3078" max="3078" width="7.7109375" customWidth="1"/>
    <col min="3080" max="3080" width="13.42578125" bestFit="1" customWidth="1"/>
    <col min="3081" max="3081" width="10.140625" bestFit="1" customWidth="1"/>
    <col min="3082" max="3082" width="11" bestFit="1" customWidth="1"/>
    <col min="3329" max="3329" width="2.7109375" customWidth="1"/>
    <col min="3330" max="3330" width="47.7109375" customWidth="1"/>
    <col min="3331" max="3333" width="12.7109375" customWidth="1"/>
    <col min="3334" max="3334" width="7.7109375" customWidth="1"/>
    <col min="3336" max="3336" width="13.42578125" bestFit="1" customWidth="1"/>
    <col min="3337" max="3337" width="10.140625" bestFit="1" customWidth="1"/>
    <col min="3338" max="3338" width="11" bestFit="1" customWidth="1"/>
    <col min="3585" max="3585" width="2.7109375" customWidth="1"/>
    <col min="3586" max="3586" width="47.7109375" customWidth="1"/>
    <col min="3587" max="3589" width="12.7109375" customWidth="1"/>
    <col min="3590" max="3590" width="7.7109375" customWidth="1"/>
    <col min="3592" max="3592" width="13.42578125" bestFit="1" customWidth="1"/>
    <col min="3593" max="3593" width="10.140625" bestFit="1" customWidth="1"/>
    <col min="3594" max="3594" width="11" bestFit="1" customWidth="1"/>
    <col min="3841" max="3841" width="2.7109375" customWidth="1"/>
    <col min="3842" max="3842" width="47.7109375" customWidth="1"/>
    <col min="3843" max="3845" width="12.7109375" customWidth="1"/>
    <col min="3846" max="3846" width="7.7109375" customWidth="1"/>
    <col min="3848" max="3848" width="13.42578125" bestFit="1" customWidth="1"/>
    <col min="3849" max="3849" width="10.140625" bestFit="1" customWidth="1"/>
    <col min="3850" max="3850" width="11" bestFit="1" customWidth="1"/>
    <col min="4097" max="4097" width="2.7109375" customWidth="1"/>
    <col min="4098" max="4098" width="47.7109375" customWidth="1"/>
    <col min="4099" max="4101" width="12.7109375" customWidth="1"/>
    <col min="4102" max="4102" width="7.7109375" customWidth="1"/>
    <col min="4104" max="4104" width="13.42578125" bestFit="1" customWidth="1"/>
    <col min="4105" max="4105" width="10.140625" bestFit="1" customWidth="1"/>
    <col min="4106" max="4106" width="11" bestFit="1" customWidth="1"/>
    <col min="4353" max="4353" width="2.7109375" customWidth="1"/>
    <col min="4354" max="4354" width="47.7109375" customWidth="1"/>
    <col min="4355" max="4357" width="12.7109375" customWidth="1"/>
    <col min="4358" max="4358" width="7.7109375" customWidth="1"/>
    <col min="4360" max="4360" width="13.42578125" bestFit="1" customWidth="1"/>
    <col min="4361" max="4361" width="10.140625" bestFit="1" customWidth="1"/>
    <col min="4362" max="4362" width="11" bestFit="1" customWidth="1"/>
    <col min="4609" max="4609" width="2.7109375" customWidth="1"/>
    <col min="4610" max="4610" width="47.7109375" customWidth="1"/>
    <col min="4611" max="4613" width="12.7109375" customWidth="1"/>
    <col min="4614" max="4614" width="7.7109375" customWidth="1"/>
    <col min="4616" max="4616" width="13.42578125" bestFit="1" customWidth="1"/>
    <col min="4617" max="4617" width="10.140625" bestFit="1" customWidth="1"/>
    <col min="4618" max="4618" width="11" bestFit="1" customWidth="1"/>
    <col min="4865" max="4865" width="2.7109375" customWidth="1"/>
    <col min="4866" max="4866" width="47.7109375" customWidth="1"/>
    <col min="4867" max="4869" width="12.7109375" customWidth="1"/>
    <col min="4870" max="4870" width="7.7109375" customWidth="1"/>
    <col min="4872" max="4872" width="13.42578125" bestFit="1" customWidth="1"/>
    <col min="4873" max="4873" width="10.140625" bestFit="1" customWidth="1"/>
    <col min="4874" max="4874" width="11" bestFit="1" customWidth="1"/>
    <col min="5121" max="5121" width="2.7109375" customWidth="1"/>
    <col min="5122" max="5122" width="47.7109375" customWidth="1"/>
    <col min="5123" max="5125" width="12.7109375" customWidth="1"/>
    <col min="5126" max="5126" width="7.7109375" customWidth="1"/>
    <col min="5128" max="5128" width="13.42578125" bestFit="1" customWidth="1"/>
    <col min="5129" max="5129" width="10.140625" bestFit="1" customWidth="1"/>
    <col min="5130" max="5130" width="11" bestFit="1" customWidth="1"/>
    <col min="5377" max="5377" width="2.7109375" customWidth="1"/>
    <col min="5378" max="5378" width="47.7109375" customWidth="1"/>
    <col min="5379" max="5381" width="12.7109375" customWidth="1"/>
    <col min="5382" max="5382" width="7.7109375" customWidth="1"/>
    <col min="5384" max="5384" width="13.42578125" bestFit="1" customWidth="1"/>
    <col min="5385" max="5385" width="10.140625" bestFit="1" customWidth="1"/>
    <col min="5386" max="5386" width="11" bestFit="1" customWidth="1"/>
    <col min="5633" max="5633" width="2.7109375" customWidth="1"/>
    <col min="5634" max="5634" width="47.7109375" customWidth="1"/>
    <col min="5635" max="5637" width="12.7109375" customWidth="1"/>
    <col min="5638" max="5638" width="7.7109375" customWidth="1"/>
    <col min="5640" max="5640" width="13.42578125" bestFit="1" customWidth="1"/>
    <col min="5641" max="5641" width="10.140625" bestFit="1" customWidth="1"/>
    <col min="5642" max="5642" width="11" bestFit="1" customWidth="1"/>
    <col min="5889" max="5889" width="2.7109375" customWidth="1"/>
    <col min="5890" max="5890" width="47.7109375" customWidth="1"/>
    <col min="5891" max="5893" width="12.7109375" customWidth="1"/>
    <col min="5894" max="5894" width="7.7109375" customWidth="1"/>
    <col min="5896" max="5896" width="13.42578125" bestFit="1" customWidth="1"/>
    <col min="5897" max="5897" width="10.140625" bestFit="1" customWidth="1"/>
    <col min="5898" max="5898" width="11" bestFit="1" customWidth="1"/>
    <col min="6145" max="6145" width="2.7109375" customWidth="1"/>
    <col min="6146" max="6146" width="47.7109375" customWidth="1"/>
    <col min="6147" max="6149" width="12.7109375" customWidth="1"/>
    <col min="6150" max="6150" width="7.7109375" customWidth="1"/>
    <col min="6152" max="6152" width="13.42578125" bestFit="1" customWidth="1"/>
    <col min="6153" max="6153" width="10.140625" bestFit="1" customWidth="1"/>
    <col min="6154" max="6154" width="11" bestFit="1" customWidth="1"/>
    <col min="6401" max="6401" width="2.7109375" customWidth="1"/>
    <col min="6402" max="6402" width="47.7109375" customWidth="1"/>
    <col min="6403" max="6405" width="12.7109375" customWidth="1"/>
    <col min="6406" max="6406" width="7.7109375" customWidth="1"/>
    <col min="6408" max="6408" width="13.42578125" bestFit="1" customWidth="1"/>
    <col min="6409" max="6409" width="10.140625" bestFit="1" customWidth="1"/>
    <col min="6410" max="6410" width="11" bestFit="1" customWidth="1"/>
    <col min="6657" max="6657" width="2.7109375" customWidth="1"/>
    <col min="6658" max="6658" width="47.7109375" customWidth="1"/>
    <col min="6659" max="6661" width="12.7109375" customWidth="1"/>
    <col min="6662" max="6662" width="7.7109375" customWidth="1"/>
    <col min="6664" max="6664" width="13.42578125" bestFit="1" customWidth="1"/>
    <col min="6665" max="6665" width="10.140625" bestFit="1" customWidth="1"/>
    <col min="6666" max="6666" width="11" bestFit="1" customWidth="1"/>
    <col min="6913" max="6913" width="2.7109375" customWidth="1"/>
    <col min="6914" max="6914" width="47.7109375" customWidth="1"/>
    <col min="6915" max="6917" width="12.7109375" customWidth="1"/>
    <col min="6918" max="6918" width="7.7109375" customWidth="1"/>
    <col min="6920" max="6920" width="13.42578125" bestFit="1" customWidth="1"/>
    <col min="6921" max="6921" width="10.140625" bestFit="1" customWidth="1"/>
    <col min="6922" max="6922" width="11" bestFit="1" customWidth="1"/>
    <col min="7169" max="7169" width="2.7109375" customWidth="1"/>
    <col min="7170" max="7170" width="47.7109375" customWidth="1"/>
    <col min="7171" max="7173" width="12.7109375" customWidth="1"/>
    <col min="7174" max="7174" width="7.7109375" customWidth="1"/>
    <col min="7176" max="7176" width="13.42578125" bestFit="1" customWidth="1"/>
    <col min="7177" max="7177" width="10.140625" bestFit="1" customWidth="1"/>
    <col min="7178" max="7178" width="11" bestFit="1" customWidth="1"/>
    <col min="7425" max="7425" width="2.7109375" customWidth="1"/>
    <col min="7426" max="7426" width="47.7109375" customWidth="1"/>
    <col min="7427" max="7429" width="12.7109375" customWidth="1"/>
    <col min="7430" max="7430" width="7.7109375" customWidth="1"/>
    <col min="7432" max="7432" width="13.42578125" bestFit="1" customWidth="1"/>
    <col min="7433" max="7433" width="10.140625" bestFit="1" customWidth="1"/>
    <col min="7434" max="7434" width="11" bestFit="1" customWidth="1"/>
    <col min="7681" max="7681" width="2.7109375" customWidth="1"/>
    <col min="7682" max="7682" width="47.7109375" customWidth="1"/>
    <col min="7683" max="7685" width="12.7109375" customWidth="1"/>
    <col min="7686" max="7686" width="7.7109375" customWidth="1"/>
    <col min="7688" max="7688" width="13.42578125" bestFit="1" customWidth="1"/>
    <col min="7689" max="7689" width="10.140625" bestFit="1" customWidth="1"/>
    <col min="7690" max="7690" width="11" bestFit="1" customWidth="1"/>
    <col min="7937" max="7937" width="2.7109375" customWidth="1"/>
    <col min="7938" max="7938" width="47.7109375" customWidth="1"/>
    <col min="7939" max="7941" width="12.7109375" customWidth="1"/>
    <col min="7942" max="7942" width="7.7109375" customWidth="1"/>
    <col min="7944" max="7944" width="13.42578125" bestFit="1" customWidth="1"/>
    <col min="7945" max="7945" width="10.140625" bestFit="1" customWidth="1"/>
    <col min="7946" max="7946" width="11" bestFit="1" customWidth="1"/>
    <col min="8193" max="8193" width="2.7109375" customWidth="1"/>
    <col min="8194" max="8194" width="47.7109375" customWidth="1"/>
    <col min="8195" max="8197" width="12.7109375" customWidth="1"/>
    <col min="8198" max="8198" width="7.7109375" customWidth="1"/>
    <col min="8200" max="8200" width="13.42578125" bestFit="1" customWidth="1"/>
    <col min="8201" max="8201" width="10.140625" bestFit="1" customWidth="1"/>
    <col min="8202" max="8202" width="11" bestFit="1" customWidth="1"/>
    <col min="8449" max="8449" width="2.7109375" customWidth="1"/>
    <col min="8450" max="8450" width="47.7109375" customWidth="1"/>
    <col min="8451" max="8453" width="12.7109375" customWidth="1"/>
    <col min="8454" max="8454" width="7.7109375" customWidth="1"/>
    <col min="8456" max="8456" width="13.42578125" bestFit="1" customWidth="1"/>
    <col min="8457" max="8457" width="10.140625" bestFit="1" customWidth="1"/>
    <col min="8458" max="8458" width="11" bestFit="1" customWidth="1"/>
    <col min="8705" max="8705" width="2.7109375" customWidth="1"/>
    <col min="8706" max="8706" width="47.7109375" customWidth="1"/>
    <col min="8707" max="8709" width="12.7109375" customWidth="1"/>
    <col min="8710" max="8710" width="7.7109375" customWidth="1"/>
    <col min="8712" max="8712" width="13.42578125" bestFit="1" customWidth="1"/>
    <col min="8713" max="8713" width="10.140625" bestFit="1" customWidth="1"/>
    <col min="8714" max="8714" width="11" bestFit="1" customWidth="1"/>
    <col min="8961" max="8961" width="2.7109375" customWidth="1"/>
    <col min="8962" max="8962" width="47.7109375" customWidth="1"/>
    <col min="8963" max="8965" width="12.7109375" customWidth="1"/>
    <col min="8966" max="8966" width="7.7109375" customWidth="1"/>
    <col min="8968" max="8968" width="13.42578125" bestFit="1" customWidth="1"/>
    <col min="8969" max="8969" width="10.140625" bestFit="1" customWidth="1"/>
    <col min="8970" max="8970" width="11" bestFit="1" customWidth="1"/>
    <col min="9217" max="9217" width="2.7109375" customWidth="1"/>
    <col min="9218" max="9218" width="47.7109375" customWidth="1"/>
    <col min="9219" max="9221" width="12.7109375" customWidth="1"/>
    <col min="9222" max="9222" width="7.7109375" customWidth="1"/>
    <col min="9224" max="9224" width="13.42578125" bestFit="1" customWidth="1"/>
    <col min="9225" max="9225" width="10.140625" bestFit="1" customWidth="1"/>
    <col min="9226" max="9226" width="11" bestFit="1" customWidth="1"/>
    <col min="9473" max="9473" width="2.7109375" customWidth="1"/>
    <col min="9474" max="9474" width="47.7109375" customWidth="1"/>
    <col min="9475" max="9477" width="12.7109375" customWidth="1"/>
    <col min="9478" max="9478" width="7.7109375" customWidth="1"/>
    <col min="9480" max="9480" width="13.42578125" bestFit="1" customWidth="1"/>
    <col min="9481" max="9481" width="10.140625" bestFit="1" customWidth="1"/>
    <col min="9482" max="9482" width="11" bestFit="1" customWidth="1"/>
    <col min="9729" max="9729" width="2.7109375" customWidth="1"/>
    <col min="9730" max="9730" width="47.7109375" customWidth="1"/>
    <col min="9731" max="9733" width="12.7109375" customWidth="1"/>
    <col min="9734" max="9734" width="7.7109375" customWidth="1"/>
    <col min="9736" max="9736" width="13.42578125" bestFit="1" customWidth="1"/>
    <col min="9737" max="9737" width="10.140625" bestFit="1" customWidth="1"/>
    <col min="9738" max="9738" width="11" bestFit="1" customWidth="1"/>
    <col min="9985" max="9985" width="2.7109375" customWidth="1"/>
    <col min="9986" max="9986" width="47.7109375" customWidth="1"/>
    <col min="9987" max="9989" width="12.7109375" customWidth="1"/>
    <col min="9990" max="9990" width="7.7109375" customWidth="1"/>
    <col min="9992" max="9992" width="13.42578125" bestFit="1" customWidth="1"/>
    <col min="9993" max="9993" width="10.140625" bestFit="1" customWidth="1"/>
    <col min="9994" max="9994" width="11" bestFit="1" customWidth="1"/>
    <col min="10241" max="10241" width="2.7109375" customWidth="1"/>
    <col min="10242" max="10242" width="47.7109375" customWidth="1"/>
    <col min="10243" max="10245" width="12.7109375" customWidth="1"/>
    <col min="10246" max="10246" width="7.7109375" customWidth="1"/>
    <col min="10248" max="10248" width="13.42578125" bestFit="1" customWidth="1"/>
    <col min="10249" max="10249" width="10.140625" bestFit="1" customWidth="1"/>
    <col min="10250" max="10250" width="11" bestFit="1" customWidth="1"/>
    <col min="10497" max="10497" width="2.7109375" customWidth="1"/>
    <col min="10498" max="10498" width="47.7109375" customWidth="1"/>
    <col min="10499" max="10501" width="12.7109375" customWidth="1"/>
    <col min="10502" max="10502" width="7.7109375" customWidth="1"/>
    <col min="10504" max="10504" width="13.42578125" bestFit="1" customWidth="1"/>
    <col min="10505" max="10505" width="10.140625" bestFit="1" customWidth="1"/>
    <col min="10506" max="10506" width="11" bestFit="1" customWidth="1"/>
    <col min="10753" max="10753" width="2.7109375" customWidth="1"/>
    <col min="10754" max="10754" width="47.7109375" customWidth="1"/>
    <col min="10755" max="10757" width="12.7109375" customWidth="1"/>
    <col min="10758" max="10758" width="7.7109375" customWidth="1"/>
    <col min="10760" max="10760" width="13.42578125" bestFit="1" customWidth="1"/>
    <col min="10761" max="10761" width="10.140625" bestFit="1" customWidth="1"/>
    <col min="10762" max="10762" width="11" bestFit="1" customWidth="1"/>
    <col min="11009" max="11009" width="2.7109375" customWidth="1"/>
    <col min="11010" max="11010" width="47.7109375" customWidth="1"/>
    <col min="11011" max="11013" width="12.7109375" customWidth="1"/>
    <col min="11014" max="11014" width="7.7109375" customWidth="1"/>
    <col min="11016" max="11016" width="13.42578125" bestFit="1" customWidth="1"/>
    <col min="11017" max="11017" width="10.140625" bestFit="1" customWidth="1"/>
    <col min="11018" max="11018" width="11" bestFit="1" customWidth="1"/>
    <col min="11265" max="11265" width="2.7109375" customWidth="1"/>
    <col min="11266" max="11266" width="47.7109375" customWidth="1"/>
    <col min="11267" max="11269" width="12.7109375" customWidth="1"/>
    <col min="11270" max="11270" width="7.7109375" customWidth="1"/>
    <col min="11272" max="11272" width="13.42578125" bestFit="1" customWidth="1"/>
    <col min="11273" max="11273" width="10.140625" bestFit="1" customWidth="1"/>
    <col min="11274" max="11274" width="11" bestFit="1" customWidth="1"/>
    <col min="11521" max="11521" width="2.7109375" customWidth="1"/>
    <col min="11522" max="11522" width="47.7109375" customWidth="1"/>
    <col min="11523" max="11525" width="12.7109375" customWidth="1"/>
    <col min="11526" max="11526" width="7.7109375" customWidth="1"/>
    <col min="11528" max="11528" width="13.42578125" bestFit="1" customWidth="1"/>
    <col min="11529" max="11529" width="10.140625" bestFit="1" customWidth="1"/>
    <col min="11530" max="11530" width="11" bestFit="1" customWidth="1"/>
    <col min="11777" max="11777" width="2.7109375" customWidth="1"/>
    <col min="11778" max="11778" width="47.7109375" customWidth="1"/>
    <col min="11779" max="11781" width="12.7109375" customWidth="1"/>
    <col min="11782" max="11782" width="7.7109375" customWidth="1"/>
    <col min="11784" max="11784" width="13.42578125" bestFit="1" customWidth="1"/>
    <col min="11785" max="11785" width="10.140625" bestFit="1" customWidth="1"/>
    <col min="11786" max="11786" width="11" bestFit="1" customWidth="1"/>
    <col min="12033" max="12033" width="2.7109375" customWidth="1"/>
    <col min="12034" max="12034" width="47.7109375" customWidth="1"/>
    <col min="12035" max="12037" width="12.7109375" customWidth="1"/>
    <col min="12038" max="12038" width="7.7109375" customWidth="1"/>
    <col min="12040" max="12040" width="13.42578125" bestFit="1" customWidth="1"/>
    <col min="12041" max="12041" width="10.140625" bestFit="1" customWidth="1"/>
    <col min="12042" max="12042" width="11" bestFit="1" customWidth="1"/>
    <col min="12289" max="12289" width="2.7109375" customWidth="1"/>
    <col min="12290" max="12290" width="47.7109375" customWidth="1"/>
    <col min="12291" max="12293" width="12.7109375" customWidth="1"/>
    <col min="12294" max="12294" width="7.7109375" customWidth="1"/>
    <col min="12296" max="12296" width="13.42578125" bestFit="1" customWidth="1"/>
    <col min="12297" max="12297" width="10.140625" bestFit="1" customWidth="1"/>
    <col min="12298" max="12298" width="11" bestFit="1" customWidth="1"/>
    <col min="12545" max="12545" width="2.7109375" customWidth="1"/>
    <col min="12546" max="12546" width="47.7109375" customWidth="1"/>
    <col min="12547" max="12549" width="12.7109375" customWidth="1"/>
    <col min="12550" max="12550" width="7.7109375" customWidth="1"/>
    <col min="12552" max="12552" width="13.42578125" bestFit="1" customWidth="1"/>
    <col min="12553" max="12553" width="10.140625" bestFit="1" customWidth="1"/>
    <col min="12554" max="12554" width="11" bestFit="1" customWidth="1"/>
    <col min="12801" max="12801" width="2.7109375" customWidth="1"/>
    <col min="12802" max="12802" width="47.7109375" customWidth="1"/>
    <col min="12803" max="12805" width="12.7109375" customWidth="1"/>
    <col min="12806" max="12806" width="7.7109375" customWidth="1"/>
    <col min="12808" max="12808" width="13.42578125" bestFit="1" customWidth="1"/>
    <col min="12809" max="12809" width="10.140625" bestFit="1" customWidth="1"/>
    <col min="12810" max="12810" width="11" bestFit="1" customWidth="1"/>
    <col min="13057" max="13057" width="2.7109375" customWidth="1"/>
    <col min="13058" max="13058" width="47.7109375" customWidth="1"/>
    <col min="13059" max="13061" width="12.7109375" customWidth="1"/>
    <col min="13062" max="13062" width="7.7109375" customWidth="1"/>
    <col min="13064" max="13064" width="13.42578125" bestFit="1" customWidth="1"/>
    <col min="13065" max="13065" width="10.140625" bestFit="1" customWidth="1"/>
    <col min="13066" max="13066" width="11" bestFit="1" customWidth="1"/>
    <col min="13313" max="13313" width="2.7109375" customWidth="1"/>
    <col min="13314" max="13314" width="47.7109375" customWidth="1"/>
    <col min="13315" max="13317" width="12.7109375" customWidth="1"/>
    <col min="13318" max="13318" width="7.7109375" customWidth="1"/>
    <col min="13320" max="13320" width="13.42578125" bestFit="1" customWidth="1"/>
    <col min="13321" max="13321" width="10.140625" bestFit="1" customWidth="1"/>
    <col min="13322" max="13322" width="11" bestFit="1" customWidth="1"/>
    <col min="13569" max="13569" width="2.7109375" customWidth="1"/>
    <col min="13570" max="13570" width="47.7109375" customWidth="1"/>
    <col min="13571" max="13573" width="12.7109375" customWidth="1"/>
    <col min="13574" max="13574" width="7.7109375" customWidth="1"/>
    <col min="13576" max="13576" width="13.42578125" bestFit="1" customWidth="1"/>
    <col min="13577" max="13577" width="10.140625" bestFit="1" customWidth="1"/>
    <col min="13578" max="13578" width="11" bestFit="1" customWidth="1"/>
    <col min="13825" max="13825" width="2.7109375" customWidth="1"/>
    <col min="13826" max="13826" width="47.7109375" customWidth="1"/>
    <col min="13827" max="13829" width="12.7109375" customWidth="1"/>
    <col min="13830" max="13830" width="7.7109375" customWidth="1"/>
    <col min="13832" max="13832" width="13.42578125" bestFit="1" customWidth="1"/>
    <col min="13833" max="13833" width="10.140625" bestFit="1" customWidth="1"/>
    <col min="13834" max="13834" width="11" bestFit="1" customWidth="1"/>
    <col min="14081" max="14081" width="2.7109375" customWidth="1"/>
    <col min="14082" max="14082" width="47.7109375" customWidth="1"/>
    <col min="14083" max="14085" width="12.7109375" customWidth="1"/>
    <col min="14086" max="14086" width="7.7109375" customWidth="1"/>
    <col min="14088" max="14088" width="13.42578125" bestFit="1" customWidth="1"/>
    <col min="14089" max="14089" width="10.140625" bestFit="1" customWidth="1"/>
    <col min="14090" max="14090" width="11" bestFit="1" customWidth="1"/>
    <col min="14337" max="14337" width="2.7109375" customWidth="1"/>
    <col min="14338" max="14338" width="47.7109375" customWidth="1"/>
    <col min="14339" max="14341" width="12.7109375" customWidth="1"/>
    <col min="14342" max="14342" width="7.7109375" customWidth="1"/>
    <col min="14344" max="14344" width="13.42578125" bestFit="1" customWidth="1"/>
    <col min="14345" max="14345" width="10.140625" bestFit="1" customWidth="1"/>
    <col min="14346" max="14346" width="11" bestFit="1" customWidth="1"/>
    <col min="14593" max="14593" width="2.7109375" customWidth="1"/>
    <col min="14594" max="14594" width="47.7109375" customWidth="1"/>
    <col min="14595" max="14597" width="12.7109375" customWidth="1"/>
    <col min="14598" max="14598" width="7.7109375" customWidth="1"/>
    <col min="14600" max="14600" width="13.42578125" bestFit="1" customWidth="1"/>
    <col min="14601" max="14601" width="10.140625" bestFit="1" customWidth="1"/>
    <col min="14602" max="14602" width="11" bestFit="1" customWidth="1"/>
    <col min="14849" max="14849" width="2.7109375" customWidth="1"/>
    <col min="14850" max="14850" width="47.7109375" customWidth="1"/>
    <col min="14851" max="14853" width="12.7109375" customWidth="1"/>
    <col min="14854" max="14854" width="7.7109375" customWidth="1"/>
    <col min="14856" max="14856" width="13.42578125" bestFit="1" customWidth="1"/>
    <col min="14857" max="14857" width="10.140625" bestFit="1" customWidth="1"/>
    <col min="14858" max="14858" width="11" bestFit="1" customWidth="1"/>
    <col min="15105" max="15105" width="2.7109375" customWidth="1"/>
    <col min="15106" max="15106" width="47.7109375" customWidth="1"/>
    <col min="15107" max="15109" width="12.7109375" customWidth="1"/>
    <col min="15110" max="15110" width="7.7109375" customWidth="1"/>
    <col min="15112" max="15112" width="13.42578125" bestFit="1" customWidth="1"/>
    <col min="15113" max="15113" width="10.140625" bestFit="1" customWidth="1"/>
    <col min="15114" max="15114" width="11" bestFit="1" customWidth="1"/>
    <col min="15361" max="15361" width="2.7109375" customWidth="1"/>
    <col min="15362" max="15362" width="47.7109375" customWidth="1"/>
    <col min="15363" max="15365" width="12.7109375" customWidth="1"/>
    <col min="15366" max="15366" width="7.7109375" customWidth="1"/>
    <col min="15368" max="15368" width="13.42578125" bestFit="1" customWidth="1"/>
    <col min="15369" max="15369" width="10.140625" bestFit="1" customWidth="1"/>
    <col min="15370" max="15370" width="11" bestFit="1" customWidth="1"/>
    <col min="15617" max="15617" width="2.7109375" customWidth="1"/>
    <col min="15618" max="15618" width="47.7109375" customWidth="1"/>
    <col min="15619" max="15621" width="12.7109375" customWidth="1"/>
    <col min="15622" max="15622" width="7.7109375" customWidth="1"/>
    <col min="15624" max="15624" width="13.42578125" bestFit="1" customWidth="1"/>
    <col min="15625" max="15625" width="10.140625" bestFit="1" customWidth="1"/>
    <col min="15626" max="15626" width="11" bestFit="1" customWidth="1"/>
    <col min="15873" max="15873" width="2.7109375" customWidth="1"/>
    <col min="15874" max="15874" width="47.7109375" customWidth="1"/>
    <col min="15875" max="15877" width="12.7109375" customWidth="1"/>
    <col min="15878" max="15878" width="7.7109375" customWidth="1"/>
    <col min="15880" max="15880" width="13.42578125" bestFit="1" customWidth="1"/>
    <col min="15881" max="15881" width="10.140625" bestFit="1" customWidth="1"/>
    <col min="15882" max="15882" width="11" bestFit="1" customWidth="1"/>
    <col min="16129" max="16129" width="2.7109375" customWidth="1"/>
    <col min="16130" max="16130" width="47.7109375" customWidth="1"/>
    <col min="16131" max="16133" width="12.7109375" customWidth="1"/>
    <col min="16134" max="16134" width="7.7109375" customWidth="1"/>
    <col min="16136" max="16136" width="13.42578125" bestFit="1" customWidth="1"/>
    <col min="16137" max="16137" width="10.140625" bestFit="1" customWidth="1"/>
    <col min="16138" max="16138" width="11" bestFit="1" customWidth="1"/>
  </cols>
  <sheetData>
    <row r="1" spans="2:6" ht="18" hidden="1" x14ac:dyDescent="0.25">
      <c r="B1" s="124"/>
      <c r="C1" s="124"/>
      <c r="D1" s="124"/>
      <c r="E1" s="124"/>
      <c r="F1"/>
    </row>
    <row r="2" spans="2:6" s="103" customFormat="1" ht="12" customHeight="1" x14ac:dyDescent="0.2">
      <c r="B2" s="125" t="s">
        <v>48</v>
      </c>
      <c r="C2" s="125"/>
      <c r="D2" s="125"/>
      <c r="E2" s="125"/>
      <c r="F2" s="125"/>
    </row>
    <row r="3" spans="2:6" s="103" customFormat="1" ht="12" customHeight="1" x14ac:dyDescent="0.2">
      <c r="B3" s="125" t="s">
        <v>45</v>
      </c>
      <c r="C3" s="125"/>
      <c r="D3" s="125"/>
      <c r="E3" s="125"/>
      <c r="F3" s="125"/>
    </row>
    <row r="4" spans="2:6" s="104" customFormat="1" ht="15" customHeight="1" x14ac:dyDescent="0.2">
      <c r="B4" s="123" t="s">
        <v>0</v>
      </c>
      <c r="C4" s="123"/>
      <c r="D4" s="123"/>
      <c r="E4" s="123"/>
      <c r="F4" s="123"/>
    </row>
    <row r="5" spans="2:6" s="104" customFormat="1" ht="12" customHeight="1" x14ac:dyDescent="0.2">
      <c r="B5" s="123" t="s">
        <v>46</v>
      </c>
      <c r="C5" s="123"/>
      <c r="D5" s="123"/>
      <c r="E5" s="123"/>
      <c r="F5" s="123"/>
    </row>
    <row r="6" spans="2:6" ht="9.9499999999999993" customHeight="1" x14ac:dyDescent="0.25">
      <c r="B6" s="1"/>
    </row>
    <row r="7" spans="2:6" s="104" customFormat="1" ht="63" customHeight="1" x14ac:dyDescent="0.2">
      <c r="B7" s="3" t="s">
        <v>1</v>
      </c>
      <c r="C7" s="4" t="s">
        <v>3</v>
      </c>
      <c r="D7" s="4" t="s">
        <v>2</v>
      </c>
      <c r="E7" s="4" t="s">
        <v>49</v>
      </c>
      <c r="F7" s="4" t="s">
        <v>4</v>
      </c>
    </row>
    <row r="8" spans="2:6" s="104" customFormat="1" ht="9.9499999999999993" customHeight="1" x14ac:dyDescent="0.2">
      <c r="B8" s="5">
        <v>1</v>
      </c>
      <c r="C8" s="6">
        <v>2</v>
      </c>
      <c r="D8" s="6">
        <v>3</v>
      </c>
      <c r="E8" s="6">
        <v>4</v>
      </c>
      <c r="F8" s="7" t="s">
        <v>47</v>
      </c>
    </row>
    <row r="9" spans="2:6" ht="2.1" customHeight="1" x14ac:dyDescent="0.25">
      <c r="B9" s="8"/>
      <c r="C9" s="9"/>
      <c r="D9" s="9"/>
      <c r="E9" s="9"/>
      <c r="F9" s="10"/>
    </row>
    <row r="10" spans="2:6" s="105" customFormat="1" ht="14.1" customHeight="1" x14ac:dyDescent="0.25">
      <c r="B10" s="11" t="s">
        <v>5</v>
      </c>
      <c r="C10" s="12">
        <f>C12+C24+C26</f>
        <v>5450847563</v>
      </c>
      <c r="D10" s="12">
        <f>D12+D24</f>
        <v>210751727</v>
      </c>
      <c r="E10" s="12">
        <f>E12+E24+E26</f>
        <v>5652563355</v>
      </c>
      <c r="F10" s="13">
        <f>E10/C10*100</f>
        <v>103.70063168468026</v>
      </c>
    </row>
    <row r="11" spans="2:6" s="106" customFormat="1" ht="2.1" customHeight="1" x14ac:dyDescent="0.2">
      <c r="B11" s="14"/>
      <c r="C11" s="15"/>
      <c r="D11" s="15"/>
      <c r="E11" s="15"/>
      <c r="F11" s="16"/>
    </row>
    <row r="12" spans="2:6" s="105" customFormat="1" ht="14.1" customHeight="1" x14ac:dyDescent="0.25">
      <c r="B12" s="17" t="s">
        <v>6</v>
      </c>
      <c r="C12" s="18">
        <f>C14+C16+C18+C22</f>
        <v>4843628342</v>
      </c>
      <c r="D12" s="18">
        <f>D14+D16+D18+D22</f>
        <v>205110604</v>
      </c>
      <c r="E12" s="18">
        <f>E14+E16+E18+E22</f>
        <v>5048738946</v>
      </c>
      <c r="F12" s="19">
        <f>E12/C12*100</f>
        <v>104.2346478614275</v>
      </c>
    </row>
    <row r="13" spans="2:6" s="105" customFormat="1" ht="2.1" customHeight="1" x14ac:dyDescent="0.25">
      <c r="B13" s="20"/>
      <c r="C13" s="21"/>
      <c r="D13" s="22"/>
      <c r="E13" s="21"/>
      <c r="F13" s="23"/>
    </row>
    <row r="14" spans="2:6" s="107" customFormat="1" ht="15" customHeight="1" x14ac:dyDescent="0.25">
      <c r="B14" s="24" t="s">
        <v>7</v>
      </c>
      <c r="C14" s="25">
        <v>83221391</v>
      </c>
      <c r="D14" s="26">
        <f>E14-C14</f>
        <v>29680197</v>
      </c>
      <c r="E14" s="25">
        <v>112901588</v>
      </c>
      <c r="F14" s="27">
        <f>E14/C14*100</f>
        <v>135.66414433039219</v>
      </c>
    </row>
    <row r="15" spans="2:6" s="108" customFormat="1" ht="2.1" customHeight="1" x14ac:dyDescent="0.2">
      <c r="B15" s="28"/>
      <c r="C15" s="26"/>
      <c r="D15" s="26"/>
      <c r="E15" s="26"/>
      <c r="F15" s="29"/>
    </row>
    <row r="16" spans="2:6" s="108" customFormat="1" ht="14.1" customHeight="1" x14ac:dyDescent="0.2">
      <c r="B16" s="24" t="s">
        <v>8</v>
      </c>
      <c r="C16" s="30">
        <v>2683125414</v>
      </c>
      <c r="D16" s="26">
        <f>E16-C16</f>
        <v>141111915</v>
      </c>
      <c r="E16" s="30">
        <v>2824237329</v>
      </c>
      <c r="F16" s="27">
        <f>E16/C16*100</f>
        <v>105.25923664483616</v>
      </c>
    </row>
    <row r="17" spans="2:6" s="108" customFormat="1" ht="2.1" customHeight="1" x14ac:dyDescent="0.2">
      <c r="B17" s="28"/>
      <c r="C17" s="31"/>
      <c r="D17" s="32"/>
      <c r="E17" s="31"/>
      <c r="F17" s="29"/>
    </row>
    <row r="18" spans="2:6" s="107" customFormat="1" ht="24.75" customHeight="1" x14ac:dyDescent="0.25">
      <c r="B18" s="33" t="s">
        <v>9</v>
      </c>
      <c r="C18" s="34">
        <f>C19+C20</f>
        <v>2077226537</v>
      </c>
      <c r="D18" s="34">
        <f>D19+D20</f>
        <v>34322492</v>
      </c>
      <c r="E18" s="34">
        <f>E19+E20</f>
        <v>2111549029</v>
      </c>
      <c r="F18" s="35">
        <f>E18/C18*100</f>
        <v>101.65232300804175</v>
      </c>
    </row>
    <row r="19" spans="2:6" s="107" customFormat="1" ht="21.95" customHeight="1" x14ac:dyDescent="0.25">
      <c r="B19" s="36" t="s">
        <v>10</v>
      </c>
      <c r="C19" s="37">
        <v>1237827489</v>
      </c>
      <c r="D19" s="37">
        <f>E19-C19</f>
        <v>-26546604</v>
      </c>
      <c r="E19" s="37">
        <v>1211280885</v>
      </c>
      <c r="F19" s="38">
        <f>E19/C19*100</f>
        <v>97.855387423860961</v>
      </c>
    </row>
    <row r="20" spans="2:6" s="107" customFormat="1" ht="21.95" customHeight="1" x14ac:dyDescent="0.25">
      <c r="B20" s="39" t="s">
        <v>11</v>
      </c>
      <c r="C20" s="25">
        <v>839399048</v>
      </c>
      <c r="D20" s="40">
        <f>E20-C20</f>
        <v>60869096</v>
      </c>
      <c r="E20" s="25">
        <v>900268144</v>
      </c>
      <c r="F20" s="41">
        <f>E20/C20*100</f>
        <v>107.2515088199147</v>
      </c>
    </row>
    <row r="21" spans="2:6" s="109" customFormat="1" ht="2.1" customHeight="1" x14ac:dyDescent="0.25">
      <c r="B21" s="42"/>
      <c r="C21" s="43"/>
      <c r="D21" s="44"/>
      <c r="E21" s="43"/>
      <c r="F21" s="45"/>
    </row>
    <row r="22" spans="2:6" s="107" customFormat="1" ht="21.95" customHeight="1" x14ac:dyDescent="0.25">
      <c r="B22" s="33" t="s">
        <v>12</v>
      </c>
      <c r="C22" s="26">
        <v>55000</v>
      </c>
      <c r="D22" s="26">
        <f>E22-C22</f>
        <v>-4000</v>
      </c>
      <c r="E22" s="26">
        <v>51000</v>
      </c>
      <c r="F22" s="27">
        <f>E22/C22*100</f>
        <v>92.72727272727272</v>
      </c>
    </row>
    <row r="23" spans="2:6" s="110" customFormat="1" ht="2.1" customHeight="1" x14ac:dyDescent="0.2">
      <c r="B23" s="42"/>
      <c r="C23" s="46"/>
      <c r="D23" s="46"/>
      <c r="E23" s="46"/>
      <c r="F23" s="47"/>
    </row>
    <row r="24" spans="2:6" s="107" customFormat="1" ht="14.1" customHeight="1" x14ac:dyDescent="0.25">
      <c r="B24" s="17" t="s">
        <v>13</v>
      </c>
      <c r="C24" s="18">
        <v>516658875</v>
      </c>
      <c r="D24" s="18">
        <f>E24-C24</f>
        <v>5641123</v>
      </c>
      <c r="E24" s="18">
        <v>522299998</v>
      </c>
      <c r="F24" s="19">
        <f>E24/C24*100</f>
        <v>101.09184672381753</v>
      </c>
    </row>
    <row r="25" spans="2:6" s="107" customFormat="1" ht="2.1" customHeight="1" x14ac:dyDescent="0.25">
      <c r="B25" s="48"/>
      <c r="C25" s="49"/>
      <c r="D25" s="49"/>
      <c r="E25" s="49"/>
      <c r="F25" s="50"/>
    </row>
    <row r="26" spans="2:6" s="107" customFormat="1" ht="14.1" customHeight="1" x14ac:dyDescent="0.25">
      <c r="B26" s="17" t="s">
        <v>14</v>
      </c>
      <c r="C26" s="18">
        <v>90560346</v>
      </c>
      <c r="D26" s="18">
        <f>E26-C26</f>
        <v>-9035935</v>
      </c>
      <c r="E26" s="18">
        <v>81524411</v>
      </c>
      <c r="F26" s="19">
        <f>E26/C26*100</f>
        <v>90.022194703187196</v>
      </c>
    </row>
    <row r="27" spans="2:6" s="111" customFormat="1" ht="2.1" customHeight="1" x14ac:dyDescent="0.25">
      <c r="B27" s="51"/>
      <c r="C27" s="22"/>
      <c r="D27" s="22"/>
      <c r="E27" s="22"/>
      <c r="F27" s="52"/>
    </row>
    <row r="28" spans="2:6" s="112" customFormat="1" ht="14.1" customHeight="1" x14ac:dyDescent="0.2">
      <c r="B28" s="53" t="s">
        <v>15</v>
      </c>
      <c r="C28" s="12">
        <f>C30+C32+C34</f>
        <v>5516619524</v>
      </c>
      <c r="D28" s="12">
        <f>E28-C28</f>
        <v>239861100</v>
      </c>
      <c r="E28" s="12">
        <f>E30+E32+E34</f>
        <v>5756480624</v>
      </c>
      <c r="F28" s="13">
        <f>E28/C28*100</f>
        <v>104.34797250302448</v>
      </c>
    </row>
    <row r="29" spans="2:6" s="113" customFormat="1" ht="2.1" customHeight="1" x14ac:dyDescent="0.2">
      <c r="B29" s="54"/>
      <c r="C29" s="22"/>
      <c r="D29" s="22"/>
      <c r="E29" s="22"/>
      <c r="F29" s="52"/>
    </row>
    <row r="30" spans="2:6" s="113" customFormat="1" ht="14.1" customHeight="1" x14ac:dyDescent="0.2">
      <c r="B30" s="17" t="s">
        <v>16</v>
      </c>
      <c r="C30" s="18">
        <v>5053528262</v>
      </c>
      <c r="D30" s="18">
        <f>E30-C30</f>
        <v>195192004</v>
      </c>
      <c r="E30" s="18">
        <v>5248720266</v>
      </c>
      <c r="F30" s="19">
        <f>E30/C30*100</f>
        <v>103.86248960884905</v>
      </c>
    </row>
    <row r="31" spans="2:6" s="113" customFormat="1" ht="2.1" customHeight="1" x14ac:dyDescent="0.2">
      <c r="B31" s="54"/>
      <c r="C31" s="22"/>
      <c r="D31" s="49"/>
      <c r="E31" s="22"/>
      <c r="F31" s="52"/>
    </row>
    <row r="32" spans="2:6" s="113" customFormat="1" ht="14.1" customHeight="1" x14ac:dyDescent="0.2">
      <c r="B32" s="17" t="s">
        <v>17</v>
      </c>
      <c r="C32" s="18">
        <v>325106000</v>
      </c>
      <c r="D32" s="18">
        <f>E32-C32</f>
        <v>-18200000</v>
      </c>
      <c r="E32" s="18">
        <v>306906000</v>
      </c>
      <c r="F32" s="19">
        <f>E32/C32*100</f>
        <v>94.401825866025234</v>
      </c>
    </row>
    <row r="33" spans="2:8" s="113" customFormat="1" ht="2.1" customHeight="1" x14ac:dyDescent="0.2">
      <c r="B33" s="54"/>
      <c r="C33" s="22"/>
      <c r="D33" s="49"/>
      <c r="E33" s="22"/>
      <c r="F33" s="52"/>
      <c r="H33" s="113">
        <f>30797825+19358500</f>
        <v>50156325</v>
      </c>
    </row>
    <row r="34" spans="2:8" s="113" customFormat="1" ht="14.1" customHeight="1" x14ac:dyDescent="0.2">
      <c r="B34" s="17" t="s">
        <v>18</v>
      </c>
      <c r="C34" s="18">
        <v>137985262</v>
      </c>
      <c r="D34" s="18">
        <f>E34-C34</f>
        <v>62869096</v>
      </c>
      <c r="E34" s="18">
        <v>200854358</v>
      </c>
      <c r="F34" s="19">
        <f>E34/C34*100</f>
        <v>145.56218185098638</v>
      </c>
    </row>
    <row r="35" spans="2:8" s="112" customFormat="1" ht="2.1" customHeight="1" x14ac:dyDescent="0.2">
      <c r="B35" s="55"/>
      <c r="C35" s="56"/>
      <c r="D35" s="56"/>
      <c r="E35" s="56"/>
      <c r="F35" s="57"/>
    </row>
    <row r="36" spans="2:8" s="112" customFormat="1" ht="14.1" customHeight="1" x14ac:dyDescent="0.2">
      <c r="B36" s="11" t="s">
        <v>19</v>
      </c>
      <c r="C36" s="12">
        <f>C10-C28</f>
        <v>-65771961</v>
      </c>
      <c r="D36" s="12">
        <f>E36-C36</f>
        <v>-38145308</v>
      </c>
      <c r="E36" s="12">
        <f>E10-E28</f>
        <v>-103917269</v>
      </c>
      <c r="F36" s="13">
        <f>E36/C36*100</f>
        <v>157.99630635917941</v>
      </c>
    </row>
    <row r="37" spans="2:8" s="113" customFormat="1" ht="2.1" customHeight="1" x14ac:dyDescent="0.2">
      <c r="B37" s="51"/>
      <c r="C37" s="22"/>
      <c r="D37" s="22"/>
      <c r="E37" s="22"/>
      <c r="F37" s="52"/>
    </row>
    <row r="38" spans="2:8" s="113" customFormat="1" ht="14.1" customHeight="1" x14ac:dyDescent="0.2">
      <c r="B38" s="58" t="s">
        <v>20</v>
      </c>
      <c r="C38" s="59">
        <v>300000</v>
      </c>
      <c r="D38" s="59">
        <f>E38-C38</f>
        <v>0</v>
      </c>
      <c r="E38" s="59">
        <v>300000</v>
      </c>
      <c r="F38" s="60">
        <f>E38/C38*100</f>
        <v>100</v>
      </c>
    </row>
    <row r="39" spans="2:8" s="113" customFormat="1" ht="2.1" customHeight="1" x14ac:dyDescent="0.2">
      <c r="B39" s="51"/>
      <c r="C39" s="22"/>
      <c r="D39" s="22"/>
      <c r="E39" s="22"/>
      <c r="F39" s="52"/>
    </row>
    <row r="40" spans="2:8" s="113" customFormat="1" ht="14.1" customHeight="1" x14ac:dyDescent="0.2">
      <c r="B40" s="58" t="s">
        <v>21</v>
      </c>
      <c r="C40" s="59">
        <v>63748224</v>
      </c>
      <c r="D40" s="59">
        <f>E40-C40</f>
        <v>-28145308</v>
      </c>
      <c r="E40" s="59">
        <v>35602916</v>
      </c>
      <c r="F40" s="60">
        <f>E40/C40*100</f>
        <v>55.849267267430072</v>
      </c>
    </row>
    <row r="41" spans="2:8" s="112" customFormat="1" ht="2.1" customHeight="1" x14ac:dyDescent="0.2">
      <c r="B41" s="55"/>
      <c r="C41" s="56"/>
      <c r="D41" s="56"/>
      <c r="E41" s="56"/>
      <c r="F41" s="57"/>
    </row>
    <row r="42" spans="2:8" s="107" customFormat="1" ht="14.1" customHeight="1" x14ac:dyDescent="0.25">
      <c r="B42" s="58" t="s">
        <v>22</v>
      </c>
      <c r="C42" s="61">
        <f>C38-C40</f>
        <v>-63448224</v>
      </c>
      <c r="D42" s="61">
        <f>E42-C42</f>
        <v>28145308</v>
      </c>
      <c r="E42" s="61">
        <f>E38-E40</f>
        <v>-35302916</v>
      </c>
      <c r="F42" s="60">
        <f>E42/C42*100</f>
        <v>55.640510914852406</v>
      </c>
    </row>
    <row r="43" spans="2:8" s="110" customFormat="1" ht="2.1" customHeight="1" x14ac:dyDescent="0.2">
      <c r="B43" s="55"/>
      <c r="C43" s="56"/>
      <c r="D43" s="56"/>
      <c r="E43" s="56"/>
      <c r="F43" s="57"/>
    </row>
    <row r="44" spans="2:8" s="110" customFormat="1" ht="14.1" customHeight="1" x14ac:dyDescent="0.2">
      <c r="B44" s="11" t="s">
        <v>23</v>
      </c>
      <c r="C44" s="12">
        <f>C36+C42</f>
        <v>-129220185</v>
      </c>
      <c r="D44" s="12">
        <f>E44-C44</f>
        <v>-10000000</v>
      </c>
      <c r="E44" s="12">
        <f>E36+E42</f>
        <v>-139220185</v>
      </c>
      <c r="F44" s="13">
        <f>E44/C44*100</f>
        <v>107.73872905382392</v>
      </c>
    </row>
    <row r="45" spans="2:8" s="114" customFormat="1" ht="2.1" customHeight="1" x14ac:dyDescent="0.2">
      <c r="B45" s="62"/>
      <c r="C45" s="63"/>
      <c r="D45" s="63"/>
      <c r="E45" s="63"/>
      <c r="F45" s="64"/>
    </row>
    <row r="46" spans="2:8" s="110" customFormat="1" ht="21.95" customHeight="1" x14ac:dyDescent="0.2">
      <c r="B46" s="65" t="s">
        <v>24</v>
      </c>
      <c r="C46" s="59">
        <f>SUM(C48+C50+C57+C59)</f>
        <v>905000000</v>
      </c>
      <c r="D46" s="59">
        <f>SUM(D48+D50+D57+D59)</f>
        <v>10000000</v>
      </c>
      <c r="E46" s="59">
        <f>SUM(E48+E50+E57+E59)</f>
        <v>915000000</v>
      </c>
      <c r="F46" s="60">
        <f>E46/C46*100</f>
        <v>101.10497237569061</v>
      </c>
    </row>
    <row r="47" spans="2:8" s="114" customFormat="1" ht="2.1" customHeight="1" x14ac:dyDescent="0.2">
      <c r="B47" s="51"/>
      <c r="C47" s="22"/>
      <c r="D47" s="22"/>
      <c r="E47" s="22"/>
      <c r="F47" s="52"/>
    </row>
    <row r="48" spans="2:8" s="114" customFormat="1" ht="14.1" customHeight="1" x14ac:dyDescent="0.2">
      <c r="B48" s="66" t="s">
        <v>25</v>
      </c>
      <c r="C48" s="67">
        <v>100000000</v>
      </c>
      <c r="D48" s="18">
        <f>E48-C48</f>
        <v>0</v>
      </c>
      <c r="E48" s="67">
        <v>100000000</v>
      </c>
      <c r="F48" s="68">
        <f>E48/C48*100</f>
        <v>100</v>
      </c>
    </row>
    <row r="49" spans="2:6" s="114" customFormat="1" ht="2.1" customHeight="1" x14ac:dyDescent="0.2">
      <c r="B49" s="69"/>
      <c r="C49" s="70"/>
      <c r="D49" s="71"/>
      <c r="E49" s="70"/>
      <c r="F49" s="72"/>
    </row>
    <row r="50" spans="2:6" s="114" customFormat="1" ht="13.5" customHeight="1" x14ac:dyDescent="0.2">
      <c r="B50" s="66" t="s">
        <v>26</v>
      </c>
      <c r="C50" s="67">
        <f>C52+C54+C56</f>
        <v>115000000</v>
      </c>
      <c r="D50" s="18">
        <f>E50-C50</f>
        <v>0</v>
      </c>
      <c r="E50" s="67">
        <f>E52+E54+E56</f>
        <v>115000000</v>
      </c>
      <c r="F50" s="68">
        <f>E50/C50*100</f>
        <v>100</v>
      </c>
    </row>
    <row r="51" spans="2:6" s="114" customFormat="1" ht="2.1" hidden="1" customHeight="1" x14ac:dyDescent="0.2">
      <c r="B51" s="69"/>
      <c r="C51" s="70"/>
      <c r="D51" s="71"/>
      <c r="E51" s="70"/>
      <c r="F51" s="72"/>
    </row>
    <row r="52" spans="2:6" s="114" customFormat="1" ht="13.5" hidden="1" customHeight="1" x14ac:dyDescent="0.2">
      <c r="B52" s="73" t="s">
        <v>27</v>
      </c>
      <c r="C52" s="74">
        <v>0</v>
      </c>
      <c r="D52" s="74">
        <f>E52-C52</f>
        <v>0</v>
      </c>
      <c r="E52" s="74">
        <v>0</v>
      </c>
      <c r="F52" s="68">
        <v>0</v>
      </c>
    </row>
    <row r="53" spans="2:6" s="114" customFormat="1" ht="2.1" customHeight="1" x14ac:dyDescent="0.2">
      <c r="B53" s="75"/>
      <c r="C53" s="76"/>
      <c r="D53" s="76"/>
      <c r="E53" s="76"/>
      <c r="F53" s="68"/>
    </row>
    <row r="54" spans="2:6" s="114" customFormat="1" ht="14.1" customHeight="1" x14ac:dyDescent="0.2">
      <c r="B54" s="77" t="s">
        <v>43</v>
      </c>
      <c r="C54" s="78">
        <v>0</v>
      </c>
      <c r="D54" s="78">
        <f>E54-C54</f>
        <v>0</v>
      </c>
      <c r="E54" s="78">
        <v>0</v>
      </c>
      <c r="F54" s="68">
        <v>0</v>
      </c>
    </row>
    <row r="55" spans="2:6" s="114" customFormat="1" ht="2.1" customHeight="1" x14ac:dyDescent="0.2">
      <c r="B55" s="73"/>
      <c r="C55" s="74"/>
      <c r="D55" s="74"/>
      <c r="E55" s="74"/>
      <c r="F55" s="68"/>
    </row>
    <row r="56" spans="2:6" s="114" customFormat="1" ht="14.1" customHeight="1" x14ac:dyDescent="0.2">
      <c r="B56" s="75" t="s">
        <v>44</v>
      </c>
      <c r="C56" s="76">
        <v>115000000</v>
      </c>
      <c r="D56" s="76">
        <f>E56-C56</f>
        <v>0</v>
      </c>
      <c r="E56" s="76">
        <v>115000000</v>
      </c>
      <c r="F56" s="68">
        <v>0</v>
      </c>
    </row>
    <row r="57" spans="2:6" s="114" customFormat="1" ht="14.1" customHeight="1" x14ac:dyDescent="0.2">
      <c r="B57" s="66" t="s">
        <v>28</v>
      </c>
      <c r="C57" s="67">
        <v>330000000</v>
      </c>
      <c r="D57" s="18">
        <f>E57-C57</f>
        <v>10000000</v>
      </c>
      <c r="E57" s="67">
        <v>340000000</v>
      </c>
      <c r="F57" s="68">
        <f>E57/C57*100</f>
        <v>103.03030303030303</v>
      </c>
    </row>
    <row r="58" spans="2:6" s="114" customFormat="1" ht="2.1" customHeight="1" x14ac:dyDescent="0.2">
      <c r="B58" s="69"/>
      <c r="C58" s="70"/>
      <c r="D58" s="71"/>
      <c r="E58" s="70"/>
      <c r="F58" s="72"/>
    </row>
    <row r="59" spans="2:6" s="110" customFormat="1" ht="14.1" customHeight="1" x14ac:dyDescent="0.2">
      <c r="B59" s="66" t="s">
        <v>29</v>
      </c>
      <c r="C59" s="67">
        <v>360000000</v>
      </c>
      <c r="D59" s="18">
        <f>E59-C59</f>
        <v>0</v>
      </c>
      <c r="E59" s="67">
        <v>360000000</v>
      </c>
      <c r="F59" s="68">
        <f>E59/C59*100</f>
        <v>100</v>
      </c>
    </row>
    <row r="60" spans="2:6" s="79" customFormat="1" ht="2.1" customHeight="1" x14ac:dyDescent="0.25">
      <c r="F60" s="80"/>
    </row>
    <row r="61" spans="2:6" s="115" customFormat="1" ht="21.95" customHeight="1" x14ac:dyDescent="0.25">
      <c r="B61" s="81" t="s">
        <v>30</v>
      </c>
      <c r="C61" s="82">
        <f>SUM(C63+C65)</f>
        <v>1145479815</v>
      </c>
      <c r="D61" s="82">
        <f>SUM(D63+D65)</f>
        <v>0</v>
      </c>
      <c r="E61" s="82">
        <f>SUM(E63+E65)</f>
        <v>1145479815</v>
      </c>
      <c r="F61" s="83">
        <f>E61/C61*100</f>
        <v>100</v>
      </c>
    </row>
    <row r="62" spans="2:6" s="116" customFormat="1" ht="2.1" customHeight="1" x14ac:dyDescent="0.25">
      <c r="B62" s="84"/>
      <c r="C62" s="85"/>
      <c r="D62" s="85"/>
      <c r="E62" s="85"/>
      <c r="F62" s="86"/>
    </row>
    <row r="63" spans="2:6" s="117" customFormat="1" ht="14.1" customHeight="1" x14ac:dyDescent="0.2">
      <c r="B63" s="87" t="s">
        <v>31</v>
      </c>
      <c r="C63" s="88">
        <v>23000000</v>
      </c>
      <c r="D63" s="88">
        <f>E63-C63</f>
        <v>0</v>
      </c>
      <c r="E63" s="88">
        <v>23000000</v>
      </c>
      <c r="F63" s="89">
        <f>E63/C63*100</f>
        <v>100</v>
      </c>
    </row>
    <row r="64" spans="2:6" s="117" customFormat="1" ht="2.1" customHeight="1" x14ac:dyDescent="0.2">
      <c r="B64" s="90"/>
      <c r="C64" s="70"/>
      <c r="D64" s="70"/>
      <c r="E64" s="70"/>
      <c r="F64" s="72"/>
    </row>
    <row r="65" spans="2:8" s="117" customFormat="1" ht="14.1" customHeight="1" x14ac:dyDescent="0.2">
      <c r="B65" s="87" t="s">
        <v>32</v>
      </c>
      <c r="C65" s="88">
        <f>SUM(C67:C69)</f>
        <v>1122479815</v>
      </c>
      <c r="D65" s="88">
        <f>SUM(D67:D69)</f>
        <v>0</v>
      </c>
      <c r="E65" s="88">
        <f>SUM(E67:E69)</f>
        <v>1122479815</v>
      </c>
      <c r="F65" s="89">
        <f>E65/C65*100</f>
        <v>100</v>
      </c>
    </row>
    <row r="66" spans="2:8" s="117" customFormat="1" ht="2.1" customHeight="1" x14ac:dyDescent="0.2">
      <c r="B66" s="90"/>
      <c r="C66" s="70"/>
      <c r="D66" s="70"/>
      <c r="E66" s="70"/>
      <c r="F66" s="72"/>
    </row>
    <row r="67" spans="2:8" s="118" customFormat="1" ht="14.1" customHeight="1" x14ac:dyDescent="0.2">
      <c r="B67" s="73" t="s">
        <v>33</v>
      </c>
      <c r="C67" s="74">
        <v>739389370</v>
      </c>
      <c r="D67" s="74">
        <f>E67-C67</f>
        <v>0</v>
      </c>
      <c r="E67" s="74">
        <v>739389370</v>
      </c>
      <c r="F67" s="91">
        <f>E67/C67*100</f>
        <v>100</v>
      </c>
    </row>
    <row r="68" spans="2:8" s="118" customFormat="1" ht="14.1" customHeight="1" x14ac:dyDescent="0.2">
      <c r="B68" s="75" t="s">
        <v>34</v>
      </c>
      <c r="C68" s="76">
        <v>330000000</v>
      </c>
      <c r="D68" s="76">
        <f>E68-C68</f>
        <v>0</v>
      </c>
      <c r="E68" s="76">
        <v>330000000</v>
      </c>
      <c r="F68" s="92">
        <f>E68/C68*100</f>
        <v>100</v>
      </c>
    </row>
    <row r="69" spans="2:8" s="118" customFormat="1" ht="14.1" customHeight="1" x14ac:dyDescent="0.2">
      <c r="B69" s="77" t="s">
        <v>35</v>
      </c>
      <c r="C69" s="78">
        <v>53090445</v>
      </c>
      <c r="D69" s="78">
        <f>E69-C69</f>
        <v>0</v>
      </c>
      <c r="E69" s="78">
        <v>53090445</v>
      </c>
      <c r="F69" s="93">
        <f>E69/C69*100</f>
        <v>100</v>
      </c>
    </row>
    <row r="70" spans="2:8" s="119" customFormat="1" ht="2.1" customHeight="1" x14ac:dyDescent="0.2">
      <c r="B70" s="94"/>
      <c r="C70" s="95"/>
      <c r="D70" s="95"/>
      <c r="E70" s="95"/>
      <c r="F70" s="96"/>
    </row>
    <row r="71" spans="2:8" s="107" customFormat="1" ht="14.1" customHeight="1" x14ac:dyDescent="0.25">
      <c r="B71" s="11" t="s">
        <v>36</v>
      </c>
      <c r="C71" s="12">
        <f>C46-C61</f>
        <v>-240479815</v>
      </c>
      <c r="D71" s="12">
        <f>E71-C71</f>
        <v>10000000</v>
      </c>
      <c r="E71" s="12">
        <f>E46-E61</f>
        <v>-230479815</v>
      </c>
      <c r="F71" s="13">
        <f>E71/C71*100</f>
        <v>95.841646834267564</v>
      </c>
    </row>
    <row r="72" spans="2:8" s="110" customFormat="1" ht="2.1" customHeight="1" x14ac:dyDescent="0.2">
      <c r="B72" s="97"/>
      <c r="C72" s="98"/>
      <c r="D72" s="98"/>
      <c r="E72" s="98"/>
      <c r="F72" s="99"/>
    </row>
    <row r="73" spans="2:8" s="107" customFormat="1" ht="14.1" customHeight="1" x14ac:dyDescent="0.25">
      <c r="B73" s="11" t="s">
        <v>37</v>
      </c>
      <c r="C73" s="12">
        <f>C44+C71</f>
        <v>-369700000</v>
      </c>
      <c r="D73" s="12">
        <f>E73-C73</f>
        <v>0</v>
      </c>
      <c r="E73" s="12">
        <f>E44+E71</f>
        <v>-369700000</v>
      </c>
      <c r="F73" s="13">
        <f>E73/C73*100</f>
        <v>100</v>
      </c>
      <c r="H73" s="120"/>
    </row>
    <row r="74" spans="2:8" s="112" customFormat="1" ht="2.1" customHeight="1" x14ac:dyDescent="0.2">
      <c r="B74" s="100"/>
      <c r="C74" s="98"/>
      <c r="D74" s="98"/>
      <c r="E74" s="98"/>
      <c r="F74" s="101"/>
    </row>
    <row r="75" spans="2:8" x14ac:dyDescent="0.25">
      <c r="B75" s="11" t="s">
        <v>38</v>
      </c>
      <c r="C75" s="12">
        <v>169700000</v>
      </c>
      <c r="D75" s="12">
        <f>E75-C75</f>
        <v>0</v>
      </c>
      <c r="E75" s="12">
        <v>169700000</v>
      </c>
      <c r="F75" s="13">
        <f>E75/C75*100</f>
        <v>100</v>
      </c>
    </row>
    <row r="76" spans="2:8" s="112" customFormat="1" ht="2.1" customHeight="1" x14ac:dyDescent="0.2">
      <c r="B76" s="100"/>
      <c r="C76" s="98"/>
      <c r="D76" s="98"/>
      <c r="E76" s="98"/>
      <c r="F76" s="101"/>
    </row>
    <row r="77" spans="2:8" x14ac:dyDescent="0.25">
      <c r="B77" s="11" t="s">
        <v>39</v>
      </c>
      <c r="C77" s="12">
        <v>200000000</v>
      </c>
      <c r="D77" s="12">
        <f>E77-C77</f>
        <v>0</v>
      </c>
      <c r="E77" s="12">
        <v>200000000</v>
      </c>
      <c r="F77" s="13">
        <f>E77/C77*100</f>
        <v>100</v>
      </c>
    </row>
    <row r="79" spans="2:8" s="121" customFormat="1" ht="39.950000000000003" customHeight="1" x14ac:dyDescent="0.25">
      <c r="B79" s="102" t="s">
        <v>40</v>
      </c>
      <c r="C79" s="12">
        <f>C10+C38+C46+C75+C77</f>
        <v>6725847563</v>
      </c>
      <c r="D79" s="12">
        <f>E79-C79</f>
        <v>211715792</v>
      </c>
      <c r="E79" s="12">
        <f>E10+E38+E46+E75+E77</f>
        <v>6937563355</v>
      </c>
      <c r="F79" s="13">
        <f>E79/C79*100</f>
        <v>103.14779349393352</v>
      </c>
      <c r="H79" s="122"/>
    </row>
    <row r="80" spans="2:8" s="121" customFormat="1" ht="18" customHeight="1" x14ac:dyDescent="0.25">
      <c r="B80" s="11" t="s">
        <v>41</v>
      </c>
      <c r="C80" s="12">
        <f>C28+C40+C61</f>
        <v>6725847563</v>
      </c>
      <c r="D80" s="12">
        <f>E80-C80</f>
        <v>211715792</v>
      </c>
      <c r="E80" s="12">
        <f>E28+E40+E61</f>
        <v>6937563355</v>
      </c>
      <c r="F80" s="13">
        <f>E80/C80*100</f>
        <v>103.14779349393352</v>
      </c>
      <c r="H80" s="122"/>
    </row>
    <row r="81" spans="2:6" ht="15" customHeight="1" x14ac:dyDescent="0.25">
      <c r="B81" s="11" t="s">
        <v>42</v>
      </c>
      <c r="C81" s="12">
        <f>C80-C79</f>
        <v>0</v>
      </c>
      <c r="D81" s="12"/>
      <c r="E81" s="12">
        <f>E80-E79</f>
        <v>0</v>
      </c>
      <c r="F81" s="13"/>
    </row>
  </sheetData>
  <sheetProtection algorithmName="SHA-512" hashValue="xX+GK3YlaN0Nn70LJNq/F/jDE/F4BxSihNVsESa0niaRw51KwT9FWn+ePGxiinUnxf8n0t2rh555+U7hB6y3Dw==" saltValue="qWkmLF1pSeFkRn9zQVP3wg==" spinCount="100000" sheet="1" objects="1" scenarios="1"/>
  <mergeCells count="5">
    <mergeCell ref="B5:F5"/>
    <mergeCell ref="B1:E1"/>
    <mergeCell ref="B2:F2"/>
    <mergeCell ref="B3:F3"/>
    <mergeCell ref="B4:F4"/>
  </mergeCells>
  <pageMargins left="0.25" right="0.25" top="0.75" bottom="0.75" header="0.3" footer="0.3"/>
  <pageSetup paperSize="9" scale="83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XFD1048576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Elvis Bebakovic</dc:creator>
  <cp:lastModifiedBy>Elvis Bebakovic</cp:lastModifiedBy>
  <cp:lastPrinted>2023-10-20T11:29:23Z</cp:lastPrinted>
  <dcterms:created xsi:type="dcterms:W3CDTF">2023-06-07T07:13:29Z</dcterms:created>
  <dcterms:modified xsi:type="dcterms:W3CDTF">2023-10-31T13:22:49Z</dcterms:modified>
</cp:coreProperties>
</file>